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220D\soumu2017-\総務共有フォルダ2017～\地方公会計（財務４表）\公表\Ｈ３０（Ｈ２９決算）\HP掲載データ\"/>
    </mc:Choice>
  </mc:AlternateContent>
  <bookViews>
    <workbookView xWindow="0" yWindow="0" windowWidth="20490" windowHeight="7560" activeTab="1"/>
  </bookViews>
  <sheets>
    <sheet name="表紙" sheetId="12" r:id="rId1"/>
    <sheet name="1有形固定資産等の明細" sheetId="1" r:id="rId2"/>
    <sheet name="2基金の明細" sheetId="2" r:id="rId3"/>
    <sheet name="３引当金の明細" sheetId="4" r:id="rId4"/>
    <sheet name="4地方債等（借入先別）の明細" sheetId="9" r:id="rId5"/>
    <sheet name="5地方債等（利率別）の明細" sheetId="10" r:id="rId6"/>
    <sheet name="6補助金等の明細" sheetId="5" r:id="rId7"/>
    <sheet name="7財源の明細" sheetId="6" r:id="rId8"/>
    <sheet name="8財源情報の明細" sheetId="7" r:id="rId9"/>
    <sheet name="９資金の明細" sheetId="8" r:id="rId10"/>
    <sheet name="Sheet6" sheetId="34" r:id="rId11"/>
  </sheets>
  <externalReferences>
    <externalReference r:id="rId12"/>
  </externalReferences>
  <definedNames>
    <definedName name="CSV">#REF!</definedName>
    <definedName name="CSVDATA">#REF!</definedName>
    <definedName name="_xlnm.Print_Area" localSheetId="0">表紙!$A$1:$Z$32</definedName>
    <definedName name="_xlnm.Print_Titles" localSheetId="1">'1有形固定資産等の明細'!$1:$5</definedName>
    <definedName name="カテゴリ一覧">[1]カテゴリ!$M$6:$M$16</definedName>
    <definedName name="フォーム共通定義_「画面ＩＤ」入力セルの位置_行">#REF!</definedName>
    <definedName name="フォーム共通定義_「画面ＩＤ」入力セルの位置_列">#REF!</definedName>
    <definedName name="印刷範囲">表紙!$A$1:$Z$32</definedName>
    <definedName name="画面イベント定義_「画面ＩＤ」入力セルの位置_行">#REF!</definedName>
    <definedName name="画面イベント定義_「画面ＩＤ」入力セルの位置_列">#REF!</definedName>
    <definedName name="会計コード">#REF!</definedName>
    <definedName name="会計年度">#REF!</definedName>
    <definedName name="自治体コード">#REF!</definedName>
    <definedName name="団体コード">#REF!</definedName>
    <definedName name="論理データ型一覧">[1]論理データ型!$A$3:$A$41</definedName>
  </definedNames>
  <calcPr calcId="152511"/>
</workbook>
</file>

<file path=xl/calcChain.xml><?xml version="1.0" encoding="utf-8"?>
<calcChain xmlns="http://schemas.openxmlformats.org/spreadsheetml/2006/main">
  <c r="F24" i="1" l="1"/>
  <c r="E6" i="6" l="1"/>
  <c r="E7" i="6"/>
  <c r="D24" i="5"/>
  <c r="H14" i="10"/>
  <c r="A14" i="10" s="1"/>
  <c r="G14" i="10"/>
  <c r="A6" i="10"/>
  <c r="B6" i="10"/>
  <c r="C6" i="10"/>
  <c r="D19" i="9"/>
  <c r="C19" i="9"/>
  <c r="E27" i="1"/>
  <c r="H27" i="1" s="1"/>
  <c r="H23" i="1"/>
  <c r="H12" i="1"/>
  <c r="H13" i="1"/>
  <c r="H14" i="1"/>
  <c r="H15" i="1"/>
  <c r="H10" i="1"/>
  <c r="E9" i="1"/>
  <c r="E10" i="1"/>
  <c r="E11" i="1"/>
  <c r="E12" i="1"/>
  <c r="E13" i="1"/>
  <c r="E14" i="1"/>
  <c r="E15" i="1"/>
  <c r="E16" i="1"/>
  <c r="H16" i="1" s="1"/>
  <c r="E17" i="1"/>
  <c r="E18" i="1"/>
  <c r="E19" i="1"/>
  <c r="E20" i="1"/>
  <c r="E21" i="1"/>
  <c r="E22" i="1"/>
  <c r="E8" i="1"/>
  <c r="B6" i="1"/>
  <c r="B24" i="1"/>
  <c r="B7" i="1"/>
  <c r="B28" i="1" l="1"/>
  <c r="B19" i="9"/>
  <c r="E23" i="1" l="1"/>
  <c r="F6" i="2" l="1"/>
  <c r="C24" i="1" l="1"/>
  <c r="D24" i="1"/>
  <c r="G24" i="1"/>
  <c r="E25" i="1"/>
  <c r="E24" i="1" s="1"/>
  <c r="H25" i="1" l="1"/>
  <c r="H24" i="1" s="1"/>
  <c r="A2" i="8" l="1"/>
  <c r="A2" i="7"/>
  <c r="A2" i="6"/>
  <c r="A2" i="5"/>
  <c r="A2" i="10"/>
  <c r="A2" i="9"/>
  <c r="A2" i="4"/>
  <c r="A2" i="2"/>
  <c r="M27" i="12" l="1"/>
  <c r="M26" i="12"/>
  <c r="C6" i="1" l="1"/>
  <c r="C28" i="1" s="1"/>
  <c r="D7" i="1"/>
  <c r="D6" i="1" s="1"/>
  <c r="D28" i="1" s="1"/>
  <c r="F7" i="1"/>
  <c r="F6" i="1" s="1"/>
  <c r="F28" i="1" s="1"/>
  <c r="G7" i="1"/>
  <c r="G6" i="1" s="1"/>
  <c r="G28" i="1" s="1"/>
  <c r="H11" i="1" l="1"/>
  <c r="H8" i="1"/>
  <c r="H7" i="1" l="1"/>
  <c r="H6" i="1" s="1"/>
  <c r="H28" i="1" s="1"/>
  <c r="E7" i="1"/>
  <c r="E6" i="1" s="1"/>
  <c r="E28" i="1" s="1"/>
  <c r="B11" i="8" l="1"/>
  <c r="F12" i="7"/>
  <c r="D12" i="7"/>
  <c r="C12" i="7"/>
  <c r="B12" i="7"/>
  <c r="E13" i="6"/>
  <c r="E10" i="6"/>
  <c r="E8" i="6"/>
  <c r="D25" i="5"/>
  <c r="F9" i="4"/>
  <c r="E9" i="4"/>
  <c r="D9" i="4"/>
  <c r="C9" i="4"/>
  <c r="B9" i="4"/>
  <c r="G10" i="2"/>
  <c r="F10" i="2"/>
  <c r="E10" i="2"/>
  <c r="D10" i="2"/>
  <c r="C10" i="2"/>
  <c r="B10" i="2"/>
  <c r="E15" i="6" l="1"/>
  <c r="E14" i="6"/>
  <c r="E12" i="7"/>
</calcChain>
</file>

<file path=xl/sharedStrings.xml><?xml version="1.0" encoding="utf-8"?>
<sst xmlns="http://schemas.openxmlformats.org/spreadsheetml/2006/main" count="214" uniqueCount="158">
  <si>
    <t>（単位：円）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</si>
  <si>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</si>
  <si>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</si>
  <si>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</si>
  <si>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</si>
  <si>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</si>
  <si>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</si>
  <si>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</si>
  <si>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</si>
  <si>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合計</t>
  </si>
  <si>
    <t>基金の明細</t>
  </si>
  <si>
    <t>(単位：円)</t>
    <rPh sb="4" eb="5">
      <t>エン</t>
    </rPh>
    <phoneticPr fontId="5"/>
  </si>
  <si>
    <t>種類</t>
  </si>
  <si>
    <t>現金預金</t>
  </si>
  <si>
    <t>有価証券</t>
  </si>
  <si>
    <t>土地</t>
  </si>
  <si>
    <t>その他</t>
  </si>
  <si>
    <t>合計_x000D_
(貸借対照表計上額)</t>
  </si>
  <si>
    <t>(参考)財産に関する_x000D_
調書記載額</t>
  </si>
  <si>
    <t>小計</t>
  </si>
  <si>
    <t>引当金の明細</t>
  </si>
  <si>
    <t>(単位：　円)</t>
    <rPh sb="5" eb="6">
      <t>エン</t>
    </rPh>
    <phoneticPr fontId="5"/>
  </si>
  <si>
    <t>前年度末残高</t>
  </si>
  <si>
    <t>本年度増加額</t>
  </si>
  <si>
    <t>本年度減少額</t>
  </si>
  <si>
    <t>本年度末残高</t>
  </si>
  <si>
    <t>目的使用</t>
  </si>
  <si>
    <t>賞与等引当金</t>
    <rPh sb="0" eb="2">
      <t>ショウヨ</t>
    </rPh>
    <rPh sb="2" eb="3">
      <t>ナド</t>
    </rPh>
    <rPh sb="3" eb="5">
      <t>ヒキアテ</t>
    </rPh>
    <rPh sb="5" eb="6">
      <t>キン</t>
    </rPh>
    <phoneticPr fontId="5"/>
  </si>
  <si>
    <t>補助金等の明細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</si>
  <si>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</si>
  <si>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</si>
  <si>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</si>
  <si>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</si>
  <si>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</si>
  <si>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</si>
  <si>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</si>
  <si>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財源の明細</t>
  </si>
  <si>
    <t>会計</t>
  </si>
  <si>
    <t>財源の内容</t>
  </si>
  <si>
    <t>税収等</t>
  </si>
  <si>
    <t>国県等補助金</t>
  </si>
  <si>
    <t>資本的_x000D_
補助金</t>
  </si>
  <si>
    <t>経常的_x000D_
補助金</t>
  </si>
  <si>
    <t>財源情報の明細</t>
  </si>
  <si>
    <t>内訳</t>
  </si>
  <si>
    <t>地方債等</t>
  </si>
  <si>
    <t>純行政コスト</t>
  </si>
  <si>
    <t>有形固定資産等の増加</t>
  </si>
  <si>
    <t>貸付金・基金等の増加</t>
  </si>
  <si>
    <t>資金の明細</t>
  </si>
  <si>
    <t>現金及び預金</t>
    <rPh sb="0" eb="2">
      <t>ゲンキン</t>
    </rPh>
    <rPh sb="2" eb="3">
      <t>オヨ</t>
    </rPh>
    <rPh sb="4" eb="6">
      <t>ヨキン</t>
    </rPh>
    <phoneticPr fontId="5"/>
  </si>
  <si>
    <t>有形固定資産</t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</si>
  <si>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</si>
  <si>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棚卸資産</t>
    <rPh sb="0" eb="2">
      <t>タナオロシ</t>
    </rPh>
    <rPh sb="2" eb="4">
      <t>シサン</t>
    </rPh>
    <phoneticPr fontId="5"/>
  </si>
  <si>
    <t>　事業用資産</t>
    <phoneticPr fontId="5"/>
  </si>
  <si>
    <t>　　土地</t>
    <phoneticPr fontId="5"/>
  </si>
  <si>
    <t>　　立木竹</t>
    <phoneticPr fontId="5"/>
  </si>
  <si>
    <t>　　建物</t>
    <phoneticPr fontId="5"/>
  </si>
  <si>
    <t>　　工作物</t>
    <phoneticPr fontId="5"/>
  </si>
  <si>
    <t>　　船舶</t>
    <phoneticPr fontId="5"/>
  </si>
  <si>
    <t>　　浮標等</t>
    <phoneticPr fontId="5"/>
  </si>
  <si>
    <t>　　航空機</t>
    <phoneticPr fontId="5"/>
  </si>
  <si>
    <t>　　その他の有形固定資産</t>
    <phoneticPr fontId="5"/>
  </si>
  <si>
    <t>　　建設仮勘定</t>
    <phoneticPr fontId="5"/>
  </si>
  <si>
    <t>　インフラ資産</t>
    <phoneticPr fontId="5"/>
  </si>
  <si>
    <t>　物品</t>
    <phoneticPr fontId="5"/>
  </si>
  <si>
    <t>　ソフトウェア</t>
    <phoneticPr fontId="5"/>
  </si>
  <si>
    <t>　その他</t>
    <rPh sb="3" eb="4">
      <t>タ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</si>
  <si>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</si>
  <si>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一部事務組合</t>
    <rPh sb="0" eb="2">
      <t>イチブ</t>
    </rPh>
    <rPh sb="2" eb="4">
      <t>ジム</t>
    </rPh>
    <rPh sb="4" eb="6">
      <t>クミアイ</t>
    </rPh>
    <phoneticPr fontId="5"/>
  </si>
  <si>
    <t>地方債等（借入先別）の明細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</si>
  <si>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</si>
  <si>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</si>
  <si>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</si>
  <si>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</si>
  <si>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</si>
  <si>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</si>
  <si>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</si>
  <si>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</si>
  <si>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</si>
  <si>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</si>
  <si>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</si>
  <si>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</si>
  <si>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</si>
  <si>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</si>
  <si>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</si>
  <si>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</si>
  <si>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</si>
  <si>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</si>
  <si>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</si>
  <si>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</si>
  <si>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</si>
  <si>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</si>
  <si>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</si>
  <si>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</si>
  <si>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</si>
  <si>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</si>
  <si>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</si>
  <si>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</si>
  <si>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</si>
  <si>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</si>
  <si>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</si>
  <si>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</si>
  <si>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</si>
  <si>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</si>
  <si>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</si>
  <si>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</si>
  <si>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</si>
  <si>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</si>
  <si>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</si>
  <si>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</si>
  <si>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統一的な基準による
財　務　書　類</t>
    <rPh sb="0" eb="3">
      <t>トウイツテキ</t>
    </rPh>
    <rPh sb="4" eb="6">
      <t>キジュン</t>
    </rPh>
    <rPh sb="10" eb="11">
      <t>ザイ</t>
    </rPh>
    <rPh sb="12" eb="13">
      <t>ツトム</t>
    </rPh>
    <rPh sb="14" eb="15">
      <t>ショ</t>
    </rPh>
    <rPh sb="16" eb="17">
      <t>ルイ</t>
    </rPh>
    <phoneticPr fontId="20"/>
  </si>
  <si>
    <t>平成</t>
    <rPh sb="0" eb="2">
      <t>ヘイセイ</t>
    </rPh>
    <phoneticPr fontId="11"/>
  </si>
  <si>
    <t>年度</t>
    <rPh sb="0" eb="2">
      <t>ネンド</t>
    </rPh>
    <phoneticPr fontId="11"/>
  </si>
  <si>
    <t>Ⅰ</t>
    <phoneticPr fontId="20"/>
  </si>
  <si>
    <t>貸借対照表</t>
    <rPh sb="0" eb="2">
      <t>タイシャク</t>
    </rPh>
    <rPh sb="2" eb="5">
      <t>タイショウヒョウ</t>
    </rPh>
    <phoneticPr fontId="20"/>
  </si>
  <si>
    <t>・・・・・・・・・・・・・・・・・・・・・・・</t>
    <phoneticPr fontId="20"/>
  </si>
  <si>
    <t>Ⅱ</t>
    <phoneticPr fontId="20"/>
  </si>
  <si>
    <t>行政コスト計算書</t>
    <rPh sb="0" eb="2">
      <t>ギョウセイ</t>
    </rPh>
    <rPh sb="5" eb="8">
      <t>ケイサンショ</t>
    </rPh>
    <phoneticPr fontId="20"/>
  </si>
  <si>
    <t>Ⅲ</t>
    <phoneticPr fontId="20"/>
  </si>
  <si>
    <t>純資産変動計算書</t>
    <phoneticPr fontId="20"/>
  </si>
  <si>
    <t>Ⅳ</t>
    <phoneticPr fontId="20"/>
  </si>
  <si>
    <t>資金収支計算書</t>
    <phoneticPr fontId="20"/>
  </si>
  <si>
    <t>Ⅴ</t>
    <phoneticPr fontId="20"/>
  </si>
  <si>
    <t>付属明細書</t>
    <rPh sb="0" eb="2">
      <t>フゾク</t>
    </rPh>
    <rPh sb="2" eb="4">
      <t>メイサイ</t>
    </rPh>
    <rPh sb="4" eb="5">
      <t>ショ</t>
    </rPh>
    <phoneticPr fontId="20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</si>
  <si>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20"/>
  </si>
  <si>
    <t>２．行政コスト計算書の内容に関する明細</t>
    <phoneticPr fontId="11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</si>
  <si>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20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</si>
  <si>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20"/>
  </si>
  <si>
    <t>自</t>
    <rPh sb="0" eb="1">
      <t>ジ</t>
    </rPh>
    <phoneticPr fontId="20"/>
  </si>
  <si>
    <t>平成</t>
    <rPh sb="0" eb="2">
      <t>ヘイセイ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</si>
  <si>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</si>
  <si>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</si>
  <si>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</t>
    <rPh sb="0" eb="1">
      <t>ニチ</t>
    </rPh>
    <phoneticPr fontId="20"/>
  </si>
  <si>
    <t>至</t>
    <rPh sb="0" eb="1">
      <t>イタ</t>
    </rPh>
    <phoneticPr fontId="20"/>
  </si>
  <si>
    <t>自治体名：湖北広域行政事務センター</t>
    <rPh sb="5" eb="7">
      <t>コホク</t>
    </rPh>
    <rPh sb="7" eb="9">
      <t>コウイキ</t>
    </rPh>
    <rPh sb="9" eb="11">
      <t>ギョウセイ</t>
    </rPh>
    <rPh sb="11" eb="13">
      <t>ジム</t>
    </rPh>
    <phoneticPr fontId="5"/>
  </si>
  <si>
    <t>湖北広域行政事務センター</t>
    <rPh sb="0" eb="2">
      <t>コホク</t>
    </rPh>
    <rPh sb="2" eb="4">
      <t>コウイキ</t>
    </rPh>
    <rPh sb="4" eb="6">
      <t>ギョウセイ</t>
    </rPh>
    <rPh sb="6" eb="8">
      <t>ジム</t>
    </rPh>
    <phoneticPr fontId="20"/>
  </si>
  <si>
    <t>分担金(米原市)</t>
    <rPh sb="0" eb="3">
      <t>ブンタンキン</t>
    </rPh>
    <rPh sb="4" eb="6">
      <t>マイバラ</t>
    </rPh>
    <rPh sb="6" eb="7">
      <t>シ</t>
    </rPh>
    <phoneticPr fontId="11"/>
  </si>
  <si>
    <t>分担金(長浜市)</t>
    <rPh sb="0" eb="3">
      <t>ブンタンキン</t>
    </rPh>
    <rPh sb="4" eb="6">
      <t>ナガハマ</t>
    </rPh>
    <rPh sb="6" eb="7">
      <t>シ</t>
    </rPh>
    <phoneticPr fontId="11"/>
  </si>
  <si>
    <t>施設整備基金</t>
    <rPh sb="0" eb="2">
      <t>シセツ</t>
    </rPh>
    <rPh sb="2" eb="4">
      <t>セイビ</t>
    </rPh>
    <rPh sb="4" eb="6">
      <t>キキン</t>
    </rPh>
    <phoneticPr fontId="5"/>
  </si>
  <si>
    <t>派遣職員退職手当負担金</t>
    <rPh sb="0" eb="2">
      <t>ハケン</t>
    </rPh>
    <rPh sb="2" eb="4">
      <t>ショクイン</t>
    </rPh>
    <rPh sb="4" eb="6">
      <t>タイショク</t>
    </rPh>
    <rPh sb="6" eb="8">
      <t>テアテ</t>
    </rPh>
    <rPh sb="8" eb="11">
      <t>フタンキン</t>
    </rPh>
    <phoneticPr fontId="20"/>
  </si>
  <si>
    <t>研修負担金等</t>
    <rPh sb="0" eb="2">
      <t>ケンシュウ</t>
    </rPh>
    <rPh sb="2" eb="5">
      <t>フタンキン</t>
    </rPh>
    <rPh sb="5" eb="6">
      <t>トウ</t>
    </rPh>
    <phoneticPr fontId="20"/>
  </si>
  <si>
    <t>構成市</t>
    <phoneticPr fontId="5"/>
  </si>
  <si>
    <t>各種研修先</t>
    <phoneticPr fontId="5"/>
  </si>
  <si>
    <t>派遣職員退職手当負担金</t>
    <phoneticPr fontId="5"/>
  </si>
  <si>
    <t>研修負担金等</t>
    <phoneticPr fontId="5"/>
  </si>
  <si>
    <t>Ⅵ</t>
    <phoneticPr fontId="20"/>
  </si>
  <si>
    <t>注記</t>
    <rPh sb="0" eb="2">
      <t>チュウキ</t>
    </rPh>
    <phoneticPr fontId="20"/>
  </si>
  <si>
    <t>年度：平成29年度</t>
    <phoneticPr fontId="5"/>
  </si>
  <si>
    <t>年度：平成29年度</t>
    <phoneticPr fontId="5"/>
  </si>
  <si>
    <t>新施設環境整備事業交付金</t>
    <rPh sb="0" eb="3">
      <t>シンシセツ</t>
    </rPh>
    <rPh sb="3" eb="5">
      <t>カンキョウ</t>
    </rPh>
    <rPh sb="5" eb="7">
      <t>セイビ</t>
    </rPh>
    <rPh sb="7" eb="9">
      <t>ジギョウ</t>
    </rPh>
    <rPh sb="9" eb="12">
      <t>コウフキン</t>
    </rPh>
    <phoneticPr fontId="20"/>
  </si>
  <si>
    <t>木尾町自治会</t>
    <rPh sb="0" eb="2">
      <t>キオ</t>
    </rPh>
    <rPh sb="2" eb="3">
      <t>チョウ</t>
    </rPh>
    <rPh sb="3" eb="6">
      <t>ジチカイ</t>
    </rPh>
    <phoneticPr fontId="5"/>
  </si>
  <si>
    <t>新施設環境整備事業</t>
    <rPh sb="0" eb="3">
      <t>シンシセツ</t>
    </rPh>
    <rPh sb="3" eb="5">
      <t>カンキョウ</t>
    </rPh>
    <rPh sb="5" eb="7">
      <t>セイビ</t>
    </rPh>
    <rPh sb="7" eb="9">
      <t>ジギョウ</t>
    </rPh>
    <phoneticPr fontId="5"/>
  </si>
  <si>
    <r>
      <t>年度：平成2</t>
    </r>
    <r>
      <rPr>
        <sz val="11"/>
        <color theme="1"/>
        <rFont val="ＭＳ Ｐゴシック"/>
        <family val="2"/>
        <scheme val="minor"/>
      </rPr>
      <t>9</t>
    </r>
    <r>
      <rPr>
        <sz val="11"/>
        <color theme="1"/>
        <rFont val="ＭＳ Ｐゴシック"/>
        <family val="2"/>
        <scheme val="minor"/>
      </rPr>
      <t>年度</t>
    </r>
    <phoneticPr fontId="5"/>
  </si>
  <si>
    <t>年度：平成29年度</t>
    <phoneticPr fontId="5"/>
  </si>
  <si>
    <t>循環型社会形成推進交付金</t>
    <rPh sb="0" eb="3">
      <t>ジュンカンガタ</t>
    </rPh>
    <rPh sb="3" eb="4">
      <t>シャ</t>
    </rPh>
    <rPh sb="4" eb="5">
      <t>カイ</t>
    </rPh>
    <rPh sb="5" eb="7">
      <t>ケイセイ</t>
    </rPh>
    <rPh sb="7" eb="9">
      <t>スイシン</t>
    </rPh>
    <rPh sb="9" eb="12">
      <t>コウフキン</t>
    </rPh>
    <phoneticPr fontId="5"/>
  </si>
  <si>
    <t>歳計外預金</t>
    <rPh sb="0" eb="1">
      <t>サイ</t>
    </rPh>
    <rPh sb="1" eb="2">
      <t>ケイ</t>
    </rPh>
    <rPh sb="2" eb="3">
      <t>ガイ</t>
    </rPh>
    <rPh sb="3" eb="5">
      <t>ヨキン</t>
    </rPh>
    <phoneticPr fontId="5"/>
  </si>
  <si>
    <t>有形固定資産等の明細</t>
    <rPh sb="6" eb="7">
      <t>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</si>
</sst>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0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平成明朝体W3(GT)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4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16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9" fillId="0" borderId="0"/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0" fontId="30" fillId="0" borderId="0">
      <alignment vertical="center"/>
    </xf>
    <xf numFmtId="38" fontId="9" fillId="0" borderId="0" applyFont="0" applyFill="0" applyBorder="0" applyAlignment="0" applyProtection="0"/>
    <xf numFmtId="0" fontId="9" fillId="0" borderId="0"/>
    <xf numFmtId="0" fontId="9" fillId="0" borderId="0"/>
    <xf numFmtId="0" fontId="30" fillId="0" borderId="0">
      <alignment vertical="center"/>
    </xf>
    <xf numFmtId="0" fontId="30" fillId="0" borderId="0">
      <alignment vertical="center"/>
    </xf>
  </cellStyleXfs>
  <cellXfs count="110">
    <xf numFmtId="0" fontId="0" fillId="0" borderId="0" xfId="0"/>
    <xf numFmtId="3" fontId="0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/>
    </xf>
    <xf numFmtId="3" fontId="3" fillId="0" borderId="0" xfId="0" applyNumberFormat="1" applyFont="1"/>
    <xf numFmtId="3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left"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horizontal="right" vertical="center"/>
    </xf>
    <xf numFmtId="3" fontId="6" fillId="0" borderId="4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left" vertical="center"/>
    </xf>
    <xf numFmtId="3" fontId="8" fillId="0" borderId="1" xfId="0" applyNumberFormat="1" applyFont="1" applyBorder="1" applyAlignment="1">
      <alignment horizontal="left" vertical="center"/>
    </xf>
    <xf numFmtId="3" fontId="13" fillId="0" borderId="0" xfId="0" applyNumberFormat="1" applyFont="1"/>
    <xf numFmtId="3" fontId="14" fillId="0" borderId="0" xfId="0" applyNumberFormat="1" applyFont="1"/>
    <xf numFmtId="3" fontId="14" fillId="0" borderId="0" xfId="0" applyNumberFormat="1" applyFont="1" applyAlignment="1">
      <alignment horizontal="right"/>
    </xf>
    <xf numFmtId="3" fontId="13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3" fontId="0" fillId="0" borderId="0" xfId="0" applyNumberFormat="1" applyFont="1" applyAlignment="1">
      <alignment vertical="center"/>
    </xf>
    <xf numFmtId="3" fontId="15" fillId="2" borderId="1" xfId="0" applyNumberFormat="1" applyFont="1" applyFill="1" applyBorder="1" applyAlignment="1">
      <alignment horizontal="right" vertical="center" wrapText="1"/>
    </xf>
    <xf numFmtId="3" fontId="8" fillId="3" borderId="1" xfId="0" applyNumberFormat="1" applyFont="1" applyFill="1" applyBorder="1" applyAlignment="1">
      <alignment horizontal="left" vertical="center"/>
    </xf>
    <xf numFmtId="3" fontId="8" fillId="3" borderId="1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right" vertical="center"/>
    </xf>
    <xf numFmtId="3" fontId="6" fillId="3" borderId="4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/>
    </xf>
    <xf numFmtId="3" fontId="13" fillId="3" borderId="3" xfId="0" applyNumberFormat="1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0" borderId="4" xfId="0" applyNumberFormat="1" applyFont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/>
    </xf>
    <xf numFmtId="3" fontId="3" fillId="3" borderId="9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3" fontId="2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7" fillId="0" borderId="0" xfId="2" applyFont="1" applyAlignment="1">
      <alignment vertical="center"/>
    </xf>
    <xf numFmtId="0" fontId="18" fillId="0" borderId="0" xfId="2" applyFont="1"/>
    <xf numFmtId="0" fontId="19" fillId="0" borderId="0" xfId="2" applyFont="1" applyAlignment="1">
      <alignment horizontal="center" vertical="center" wrapText="1"/>
    </xf>
    <xf numFmtId="0" fontId="21" fillId="0" borderId="0" xfId="2" applyFont="1" applyAlignment="1">
      <alignment vertical="center"/>
    </xf>
    <xf numFmtId="0" fontId="23" fillId="0" borderId="0" xfId="2" applyFont="1" applyAlignment="1">
      <alignment horizontal="center" vertical="center"/>
    </xf>
    <xf numFmtId="0" fontId="24" fillId="0" borderId="0" xfId="3" applyFont="1" applyAlignment="1">
      <alignment vertical="center"/>
    </xf>
    <xf numFmtId="0" fontId="25" fillId="0" borderId="0" xfId="2" applyFont="1" applyAlignment="1">
      <alignment horizontal="right" vertical="center"/>
    </xf>
    <xf numFmtId="0" fontId="25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25" fillId="0" borderId="0" xfId="2" applyFont="1" applyAlignment="1">
      <alignment vertical="center"/>
    </xf>
    <xf numFmtId="0" fontId="18" fillId="0" borderId="0" xfId="2" applyFont="1" applyBorder="1"/>
    <xf numFmtId="0" fontId="18" fillId="0" borderId="0" xfId="2" applyFont="1" applyAlignment="1">
      <alignment horizontal="distributed" vertical="center" justifyLastLine="1"/>
    </xf>
    <xf numFmtId="0" fontId="18" fillId="0" borderId="0" xfId="2" applyFont="1" applyAlignment="1"/>
    <xf numFmtId="0" fontId="23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27" fillId="0" borderId="0" xfId="3" applyFont="1" applyAlignment="1">
      <alignment vertical="center"/>
    </xf>
    <xf numFmtId="0" fontId="26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horizontal="distributed" vertical="center"/>
    </xf>
    <xf numFmtId="0" fontId="23" fillId="0" borderId="0" xfId="2" applyFont="1" applyBorder="1" applyAlignment="1">
      <alignment horizontal="center" vertical="center"/>
    </xf>
    <xf numFmtId="0" fontId="28" fillId="0" borderId="0" xfId="2" applyFont="1"/>
    <xf numFmtId="0" fontId="28" fillId="0" borderId="0" xfId="2" applyFont="1" applyBorder="1" applyAlignment="1">
      <alignment horizontal="distributed" vertical="center"/>
    </xf>
    <xf numFmtId="3" fontId="3" fillId="0" borderId="1" xfId="0" applyNumberFormat="1" applyFont="1" applyBorder="1" applyAlignment="1">
      <alignment horizontal="center" vertical="center"/>
    </xf>
    <xf numFmtId="49" fontId="29" fillId="0" borderId="11" xfId="0" applyNumberFormat="1" applyFont="1" applyBorder="1" applyAlignment="1" applyProtection="1">
      <alignment horizontal="left" vertical="center"/>
      <protection locked="0"/>
    </xf>
    <xf numFmtId="3" fontId="3" fillId="0" borderId="1" xfId="0" applyNumberFormat="1" applyFont="1" applyBorder="1" applyAlignment="1">
      <alignment horizontal="left" vertical="center" shrinkToFit="1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left" vertical="center"/>
    </xf>
    <xf numFmtId="3" fontId="3" fillId="0" borderId="0" xfId="0" applyNumberFormat="1" applyFont="1" applyFill="1"/>
    <xf numFmtId="3" fontId="8" fillId="0" borderId="1" xfId="0" applyNumberFormat="1" applyFont="1" applyFill="1" applyBorder="1" applyAlignment="1">
      <alignment horizontal="left" vertical="center"/>
    </xf>
    <xf numFmtId="3" fontId="3" fillId="3" borderId="6" xfId="0" applyNumberFormat="1" applyFont="1" applyFill="1" applyBorder="1" applyAlignment="1">
      <alignment horizontal="right" vertical="center"/>
    </xf>
    <xf numFmtId="3" fontId="3" fillId="3" borderId="12" xfId="0" applyNumberFormat="1" applyFont="1" applyFill="1" applyBorder="1" applyAlignment="1">
      <alignment horizontal="right" vertical="center"/>
    </xf>
    <xf numFmtId="3" fontId="31" fillId="2" borderId="1" xfId="0" applyNumberFormat="1" applyFont="1" applyFill="1" applyBorder="1" applyAlignment="1">
      <alignment horizontal="right" vertical="center" wrapText="1"/>
    </xf>
    <xf numFmtId="3" fontId="31" fillId="0" borderId="1" xfId="0" applyNumberFormat="1" applyFont="1" applyBorder="1" applyAlignment="1">
      <alignment horizontal="right" vertical="center"/>
    </xf>
    <xf numFmtId="3" fontId="31" fillId="0" borderId="1" xfId="0" applyNumberFormat="1" applyFont="1" applyFill="1" applyBorder="1" applyAlignment="1">
      <alignment horizontal="right" vertical="center"/>
    </xf>
    <xf numFmtId="3" fontId="32" fillId="3" borderId="1" xfId="0" applyNumberFormat="1" applyFont="1" applyFill="1" applyBorder="1" applyAlignment="1">
      <alignment horizontal="right" vertical="center"/>
    </xf>
    <xf numFmtId="3" fontId="33" fillId="0" borderId="1" xfId="0" applyNumberFormat="1" applyFont="1" applyFill="1" applyBorder="1" applyAlignment="1">
      <alignment horizontal="right" vertical="center"/>
    </xf>
    <xf numFmtId="3" fontId="31" fillId="2" borderId="1" xfId="0" applyNumberFormat="1" applyFont="1" applyFill="1" applyBorder="1" applyAlignment="1">
      <alignment horizontal="right" vertical="center"/>
    </xf>
    <xf numFmtId="3" fontId="33" fillId="2" borderId="1" xfId="0" applyNumberFormat="1" applyFont="1" applyFill="1" applyBorder="1" applyAlignment="1">
      <alignment horizontal="right" vertical="center"/>
    </xf>
    <xf numFmtId="3" fontId="33" fillId="0" borderId="1" xfId="0" applyNumberFormat="1" applyFont="1" applyBorder="1" applyAlignment="1">
      <alignment horizontal="right" vertical="center"/>
    </xf>
    <xf numFmtId="0" fontId="17" fillId="0" borderId="0" xfId="2" applyFont="1" applyAlignment="1">
      <alignment horizontal="center" vertical="center"/>
    </xf>
    <xf numFmtId="0" fontId="25" fillId="0" borderId="10" xfId="2" applyFont="1" applyBorder="1" applyAlignment="1">
      <alignment horizontal="center" vertical="center" justifyLastLine="1"/>
    </xf>
    <xf numFmtId="0" fontId="26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2" fillId="0" borderId="0" xfId="2" applyFont="1" applyAlignment="1" applyProtection="1">
      <alignment horizontal="center" vertical="center"/>
      <protection locked="0"/>
    </xf>
    <xf numFmtId="3" fontId="2" fillId="0" borderId="0" xfId="0" applyNumberFormat="1" applyFont="1" applyAlignment="1">
      <alignment horizontal="left"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horizontal="left" vertical="center"/>
    </xf>
    <xf numFmtId="3" fontId="1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49" fontId="10" fillId="0" borderId="6" xfId="1" applyNumberFormat="1" applyFont="1" applyBorder="1" applyAlignment="1" applyProtection="1">
      <alignment horizontal="left" vertical="center"/>
      <protection locked="0"/>
    </xf>
    <xf numFmtId="49" fontId="10" fillId="0" borderId="7" xfId="1" applyNumberFormat="1" applyFont="1" applyBorder="1" applyAlignment="1" applyProtection="1">
      <alignment horizontal="left" vertical="center"/>
      <protection locked="0"/>
    </xf>
    <xf numFmtId="3" fontId="3" fillId="0" borderId="1" xfId="0" applyNumberFormat="1" applyFont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horizontal="left" vertical="center"/>
    </xf>
    <xf numFmtId="3" fontId="6" fillId="3" borderId="4" xfId="0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vertical="center"/>
    </xf>
    <xf numFmtId="3" fontId="6" fillId="3" borderId="1" xfId="0" applyNumberFormat="1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vertical="center"/>
    </xf>
  </cellXfs>
  <cellStyles count="16">
    <cellStyle name="桁区切り 2" xfId="5"/>
    <cellStyle name="桁区切り 2 2" xfId="11"/>
    <cellStyle name="桁区切り 3" xfId="6"/>
    <cellStyle name="標準" xfId="0" builtinId="0"/>
    <cellStyle name="標準 2" xfId="4"/>
    <cellStyle name="標準 2 2 2" xfId="2"/>
    <cellStyle name="標準 2 3" xfId="13"/>
    <cellStyle name="標準 3" xfId="7"/>
    <cellStyle name="標準 4" xfId="14"/>
    <cellStyle name="標準 5" xfId="12"/>
    <cellStyle name="標準 6" xfId="15"/>
    <cellStyle name="標準 7" xfId="10"/>
    <cellStyle name="標準 8" xfId="9"/>
    <cellStyle name="標準 9" xfId="8"/>
    <cellStyle name="標準_表紙" xfId="3"/>
    <cellStyle name="標準_附属明細表PL・NW・WS　20060423修正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Z32"/>
  <sheetViews>
    <sheetView topLeftCell="A4" workbookViewId="0">
      <selection activeCell="F20" sqref="F20"/>
    </sheetView>
  </sheetViews>
  <sheetFormatPr defaultRowHeight="13.5"/>
  <cols>
    <col min="1" max="1" width="1.625" style="47" customWidth="1"/>
    <col min="2" max="26" width="3.625" style="47" customWidth="1"/>
    <col min="27" max="242" width="9" style="47"/>
    <col min="243" max="243" width="1.625" style="47" customWidth="1"/>
    <col min="244" max="268" width="3.625" style="47" customWidth="1"/>
    <col min="269" max="498" width="9" style="47"/>
    <col min="499" max="499" width="1.625" style="47" customWidth="1"/>
    <col min="500" max="524" width="3.625" style="47" customWidth="1"/>
    <col min="525" max="754" width="9" style="47"/>
    <col min="755" max="755" width="1.625" style="47" customWidth="1"/>
    <col min="756" max="780" width="3.625" style="47" customWidth="1"/>
    <col min="781" max="1010" width="9" style="47"/>
    <col min="1011" max="1011" width="1.625" style="47" customWidth="1"/>
    <col min="1012" max="1036" width="3.625" style="47" customWidth="1"/>
    <col min="1037" max="1266" width="9" style="47"/>
    <col min="1267" max="1267" width="1.625" style="47" customWidth="1"/>
    <col min="1268" max="1292" width="3.625" style="47" customWidth="1"/>
    <col min="1293" max="1522" width="9" style="47"/>
    <col min="1523" max="1523" width="1.625" style="47" customWidth="1"/>
    <col min="1524" max="1548" width="3.625" style="47" customWidth="1"/>
    <col min="1549" max="1778" width="9" style="47"/>
    <col min="1779" max="1779" width="1.625" style="47" customWidth="1"/>
    <col min="1780" max="1804" width="3.625" style="47" customWidth="1"/>
    <col min="1805" max="2034" width="9" style="47"/>
    <col min="2035" max="2035" width="1.625" style="47" customWidth="1"/>
    <col min="2036" max="2060" width="3.625" style="47" customWidth="1"/>
    <col min="2061" max="2290" width="9" style="47"/>
    <col min="2291" max="2291" width="1.625" style="47" customWidth="1"/>
    <col min="2292" max="2316" width="3.625" style="47" customWidth="1"/>
    <col min="2317" max="2546" width="9" style="47"/>
    <col min="2547" max="2547" width="1.625" style="47" customWidth="1"/>
    <col min="2548" max="2572" width="3.625" style="47" customWidth="1"/>
    <col min="2573" max="2802" width="9" style="47"/>
    <col min="2803" max="2803" width="1.625" style="47" customWidth="1"/>
    <col min="2804" max="2828" width="3.625" style="47" customWidth="1"/>
    <col min="2829" max="3058" width="9" style="47"/>
    <col min="3059" max="3059" width="1.625" style="47" customWidth="1"/>
    <col min="3060" max="3084" width="3.625" style="47" customWidth="1"/>
    <col min="3085" max="3314" width="9" style="47"/>
    <col min="3315" max="3315" width="1.625" style="47" customWidth="1"/>
    <col min="3316" max="3340" width="3.625" style="47" customWidth="1"/>
    <col min="3341" max="3570" width="9" style="47"/>
    <col min="3571" max="3571" width="1.625" style="47" customWidth="1"/>
    <col min="3572" max="3596" width="3.625" style="47" customWidth="1"/>
    <col min="3597" max="3826" width="9" style="47"/>
    <col min="3827" max="3827" width="1.625" style="47" customWidth="1"/>
    <col min="3828" max="3852" width="3.625" style="47" customWidth="1"/>
    <col min="3853" max="4082" width="9" style="47"/>
    <col min="4083" max="4083" width="1.625" style="47" customWidth="1"/>
    <col min="4084" max="4108" width="3.625" style="47" customWidth="1"/>
    <col min="4109" max="4338" width="9" style="47"/>
    <col min="4339" max="4339" width="1.625" style="47" customWidth="1"/>
    <col min="4340" max="4364" width="3.625" style="47" customWidth="1"/>
    <col min="4365" max="4594" width="9" style="47"/>
    <col min="4595" max="4595" width="1.625" style="47" customWidth="1"/>
    <col min="4596" max="4620" width="3.625" style="47" customWidth="1"/>
    <col min="4621" max="4850" width="9" style="47"/>
    <col min="4851" max="4851" width="1.625" style="47" customWidth="1"/>
    <col min="4852" max="4876" width="3.625" style="47" customWidth="1"/>
    <col min="4877" max="5106" width="9" style="47"/>
    <col min="5107" max="5107" width="1.625" style="47" customWidth="1"/>
    <col min="5108" max="5132" width="3.625" style="47" customWidth="1"/>
    <col min="5133" max="5362" width="9" style="47"/>
    <col min="5363" max="5363" width="1.625" style="47" customWidth="1"/>
    <col min="5364" max="5388" width="3.625" style="47" customWidth="1"/>
    <col min="5389" max="5618" width="9" style="47"/>
    <col min="5619" max="5619" width="1.625" style="47" customWidth="1"/>
    <col min="5620" max="5644" width="3.625" style="47" customWidth="1"/>
    <col min="5645" max="5874" width="9" style="47"/>
    <col min="5875" max="5875" width="1.625" style="47" customWidth="1"/>
    <col min="5876" max="5900" width="3.625" style="47" customWidth="1"/>
    <col min="5901" max="6130" width="9" style="47"/>
    <col min="6131" max="6131" width="1.625" style="47" customWidth="1"/>
    <col min="6132" max="6156" width="3.625" style="47" customWidth="1"/>
    <col min="6157" max="6386" width="9" style="47"/>
    <col min="6387" max="6387" width="1.625" style="47" customWidth="1"/>
    <col min="6388" max="6412" width="3.625" style="47" customWidth="1"/>
    <col min="6413" max="6642" width="9" style="47"/>
    <col min="6643" max="6643" width="1.625" style="47" customWidth="1"/>
    <col min="6644" max="6668" width="3.625" style="47" customWidth="1"/>
    <col min="6669" max="6898" width="9" style="47"/>
    <col min="6899" max="6899" width="1.625" style="47" customWidth="1"/>
    <col min="6900" max="6924" width="3.625" style="47" customWidth="1"/>
    <col min="6925" max="7154" width="9" style="47"/>
    <col min="7155" max="7155" width="1.625" style="47" customWidth="1"/>
    <col min="7156" max="7180" width="3.625" style="47" customWidth="1"/>
    <col min="7181" max="7410" width="9" style="47"/>
    <col min="7411" max="7411" width="1.625" style="47" customWidth="1"/>
    <col min="7412" max="7436" width="3.625" style="47" customWidth="1"/>
    <col min="7437" max="7666" width="9" style="47"/>
    <col min="7667" max="7667" width="1.625" style="47" customWidth="1"/>
    <col min="7668" max="7692" width="3.625" style="47" customWidth="1"/>
    <col min="7693" max="7922" width="9" style="47"/>
    <col min="7923" max="7923" width="1.625" style="47" customWidth="1"/>
    <col min="7924" max="7948" width="3.625" style="47" customWidth="1"/>
    <col min="7949" max="8178" width="9" style="47"/>
    <col min="8179" max="8179" width="1.625" style="47" customWidth="1"/>
    <col min="8180" max="8204" width="3.625" style="47" customWidth="1"/>
    <col min="8205" max="8434" width="9" style="47"/>
    <col min="8435" max="8435" width="1.625" style="47" customWidth="1"/>
    <col min="8436" max="8460" width="3.625" style="47" customWidth="1"/>
    <col min="8461" max="8690" width="9" style="47"/>
    <col min="8691" max="8691" width="1.625" style="47" customWidth="1"/>
    <col min="8692" max="8716" width="3.625" style="47" customWidth="1"/>
    <col min="8717" max="8946" width="9" style="47"/>
    <col min="8947" max="8947" width="1.625" style="47" customWidth="1"/>
    <col min="8948" max="8972" width="3.625" style="47" customWidth="1"/>
    <col min="8973" max="9202" width="9" style="47"/>
    <col min="9203" max="9203" width="1.625" style="47" customWidth="1"/>
    <col min="9204" max="9228" width="3.625" style="47" customWidth="1"/>
    <col min="9229" max="9458" width="9" style="47"/>
    <col min="9459" max="9459" width="1.625" style="47" customWidth="1"/>
    <col min="9460" max="9484" width="3.625" style="47" customWidth="1"/>
    <col min="9485" max="9714" width="9" style="47"/>
    <col min="9715" max="9715" width="1.625" style="47" customWidth="1"/>
    <col min="9716" max="9740" width="3.625" style="47" customWidth="1"/>
    <col min="9741" max="9970" width="9" style="47"/>
    <col min="9971" max="9971" width="1.625" style="47" customWidth="1"/>
    <col min="9972" max="9996" width="3.625" style="47" customWidth="1"/>
    <col min="9997" max="10226" width="9" style="47"/>
    <col min="10227" max="10227" width="1.625" style="47" customWidth="1"/>
    <col min="10228" max="10252" width="3.625" style="47" customWidth="1"/>
    <col min="10253" max="10482" width="9" style="47"/>
    <col min="10483" max="10483" width="1.625" style="47" customWidth="1"/>
    <col min="10484" max="10508" width="3.625" style="47" customWidth="1"/>
    <col min="10509" max="10738" width="9" style="47"/>
    <col min="10739" max="10739" width="1.625" style="47" customWidth="1"/>
    <col min="10740" max="10764" width="3.625" style="47" customWidth="1"/>
    <col min="10765" max="10994" width="9" style="47"/>
    <col min="10995" max="10995" width="1.625" style="47" customWidth="1"/>
    <col min="10996" max="11020" width="3.625" style="47" customWidth="1"/>
    <col min="11021" max="11250" width="9" style="47"/>
    <col min="11251" max="11251" width="1.625" style="47" customWidth="1"/>
    <col min="11252" max="11276" width="3.625" style="47" customWidth="1"/>
    <col min="11277" max="11506" width="9" style="47"/>
    <col min="11507" max="11507" width="1.625" style="47" customWidth="1"/>
    <col min="11508" max="11532" width="3.625" style="47" customWidth="1"/>
    <col min="11533" max="11762" width="9" style="47"/>
    <col min="11763" max="11763" width="1.625" style="47" customWidth="1"/>
    <col min="11764" max="11788" width="3.625" style="47" customWidth="1"/>
    <col min="11789" max="12018" width="9" style="47"/>
    <col min="12019" max="12019" width="1.625" style="47" customWidth="1"/>
    <col min="12020" max="12044" width="3.625" style="47" customWidth="1"/>
    <col min="12045" max="12274" width="9" style="47"/>
    <col min="12275" max="12275" width="1.625" style="47" customWidth="1"/>
    <col min="12276" max="12300" width="3.625" style="47" customWidth="1"/>
    <col min="12301" max="12530" width="9" style="47"/>
    <col min="12531" max="12531" width="1.625" style="47" customWidth="1"/>
    <col min="12532" max="12556" width="3.625" style="47" customWidth="1"/>
    <col min="12557" max="12786" width="9" style="47"/>
    <col min="12787" max="12787" width="1.625" style="47" customWidth="1"/>
    <col min="12788" max="12812" width="3.625" style="47" customWidth="1"/>
    <col min="12813" max="13042" width="9" style="47"/>
    <col min="13043" max="13043" width="1.625" style="47" customWidth="1"/>
    <col min="13044" max="13068" width="3.625" style="47" customWidth="1"/>
    <col min="13069" max="13298" width="9" style="47"/>
    <col min="13299" max="13299" width="1.625" style="47" customWidth="1"/>
    <col min="13300" max="13324" width="3.625" style="47" customWidth="1"/>
    <col min="13325" max="13554" width="9" style="47"/>
    <col min="13555" max="13555" width="1.625" style="47" customWidth="1"/>
    <col min="13556" max="13580" width="3.625" style="47" customWidth="1"/>
    <col min="13581" max="13810" width="9" style="47"/>
    <col min="13811" max="13811" width="1.625" style="47" customWidth="1"/>
    <col min="13812" max="13836" width="3.625" style="47" customWidth="1"/>
    <col min="13837" max="14066" width="9" style="47"/>
    <col min="14067" max="14067" width="1.625" style="47" customWidth="1"/>
    <col min="14068" max="14092" width="3.625" style="47" customWidth="1"/>
    <col min="14093" max="14322" width="9" style="47"/>
    <col min="14323" max="14323" width="1.625" style="47" customWidth="1"/>
    <col min="14324" max="14348" width="3.625" style="47" customWidth="1"/>
    <col min="14349" max="14578" width="9" style="47"/>
    <col min="14579" max="14579" width="1.625" style="47" customWidth="1"/>
    <col min="14580" max="14604" width="3.625" style="47" customWidth="1"/>
    <col min="14605" max="14834" width="9" style="47"/>
    <col min="14835" max="14835" width="1.625" style="47" customWidth="1"/>
    <col min="14836" max="14860" width="3.625" style="47" customWidth="1"/>
    <col min="14861" max="15090" width="9" style="47"/>
    <col min="15091" max="15091" width="1.625" style="47" customWidth="1"/>
    <col min="15092" max="15116" width="3.625" style="47" customWidth="1"/>
    <col min="15117" max="15346" width="9" style="47"/>
    <col min="15347" max="15347" width="1.625" style="47" customWidth="1"/>
    <col min="15348" max="15372" width="3.625" style="47" customWidth="1"/>
    <col min="15373" max="15602" width="9" style="47"/>
    <col min="15603" max="15603" width="1.625" style="47" customWidth="1"/>
    <col min="15604" max="15628" width="3.625" style="47" customWidth="1"/>
    <col min="15629" max="15858" width="9" style="47"/>
    <col min="15859" max="15859" width="1.625" style="47" customWidth="1"/>
    <col min="15860" max="15884" width="3.625" style="47" customWidth="1"/>
    <col min="15885" max="16114" width="9" style="47"/>
    <col min="16115" max="16115" width="1.625" style="47" customWidth="1"/>
    <col min="16116" max="16140" width="3.625" style="47" customWidth="1"/>
    <col min="16141" max="16384" width="9" style="47"/>
  </cols>
  <sheetData>
    <row r="1" spans="1:26" ht="24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24" customHeight="1">
      <c r="A2" s="46"/>
      <c r="B2" s="89" t="s">
        <v>111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 ht="24" customHeight="1"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spans="1:26" ht="24" customHeight="1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 ht="24" customHeight="1"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</row>
    <row r="6" spans="1:26" ht="24" customHeight="1"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</row>
    <row r="7" spans="1:26" ht="24" customHeight="1"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</row>
    <row r="8" spans="1:26" ht="24" customHeight="1"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</row>
    <row r="9" spans="1:26" ht="24" customHeight="1"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24" customHeight="1">
      <c r="J10" s="49"/>
      <c r="K10" s="49"/>
      <c r="L10" s="49"/>
      <c r="M10" s="49"/>
      <c r="N10" s="49"/>
      <c r="O10" s="49"/>
      <c r="P10" s="49"/>
      <c r="Q10" s="49"/>
      <c r="R10" s="49"/>
    </row>
    <row r="11" spans="1:26" ht="24" customHeight="1">
      <c r="J11" s="90" t="s">
        <v>112</v>
      </c>
      <c r="K11" s="90"/>
      <c r="L11" s="90"/>
      <c r="M11" s="91">
        <v>29</v>
      </c>
      <c r="N11" s="91"/>
      <c r="O11" s="91"/>
      <c r="P11" s="90" t="s">
        <v>113</v>
      </c>
      <c r="Q11" s="90"/>
      <c r="R11" s="90"/>
    </row>
    <row r="12" spans="1:26" ht="24" customHeight="1"/>
    <row r="13" spans="1:26" ht="24" customHeight="1"/>
    <row r="14" spans="1:26" ht="24" customHeight="1">
      <c r="E14" s="50" t="s">
        <v>114</v>
      </c>
      <c r="F14" s="51" t="s">
        <v>115</v>
      </c>
      <c r="L14" s="52"/>
      <c r="M14" s="52"/>
      <c r="N14" s="53"/>
      <c r="P14" s="88" t="s">
        <v>116</v>
      </c>
      <c r="Q14" s="88"/>
      <c r="R14" s="88"/>
      <c r="S14" s="88"/>
      <c r="T14" s="88"/>
      <c r="U14" s="88"/>
      <c r="V14" s="88"/>
      <c r="W14" s="54">
        <v>1</v>
      </c>
    </row>
    <row r="15" spans="1:26" ht="24" customHeight="1">
      <c r="E15" s="50" t="s">
        <v>117</v>
      </c>
      <c r="F15" s="51" t="s">
        <v>118</v>
      </c>
      <c r="L15" s="55"/>
      <c r="M15" s="55"/>
      <c r="N15" s="55"/>
      <c r="O15" s="55"/>
      <c r="P15" s="88" t="s">
        <v>116</v>
      </c>
      <c r="Q15" s="88"/>
      <c r="R15" s="88"/>
      <c r="S15" s="88"/>
      <c r="T15" s="88"/>
      <c r="U15" s="88"/>
      <c r="V15" s="88"/>
      <c r="W15" s="54">
        <v>2</v>
      </c>
    </row>
    <row r="16" spans="1:26" ht="24" customHeight="1">
      <c r="A16" s="56"/>
      <c r="E16" s="50" t="s">
        <v>119</v>
      </c>
      <c r="F16" s="51" t="s">
        <v>120</v>
      </c>
      <c r="L16" s="52"/>
      <c r="M16" s="52"/>
      <c r="N16" s="53"/>
      <c r="O16" s="53"/>
      <c r="P16" s="88" t="s">
        <v>116</v>
      </c>
      <c r="Q16" s="88"/>
      <c r="R16" s="88"/>
      <c r="S16" s="88"/>
      <c r="T16" s="88"/>
      <c r="U16" s="88"/>
      <c r="V16" s="88"/>
      <c r="W16" s="54">
        <v>3</v>
      </c>
    </row>
    <row r="17" spans="1:24" ht="24" customHeight="1">
      <c r="A17" s="56"/>
      <c r="E17" s="50" t="s">
        <v>121</v>
      </c>
      <c r="F17" s="51" t="s">
        <v>122</v>
      </c>
      <c r="J17" s="57"/>
      <c r="K17" s="57"/>
      <c r="L17" s="57"/>
      <c r="M17" s="57"/>
      <c r="N17" s="58"/>
      <c r="O17" s="58"/>
      <c r="P17" s="88" t="s">
        <v>116</v>
      </c>
      <c r="Q17" s="88"/>
      <c r="R17" s="88"/>
      <c r="S17" s="88"/>
      <c r="T17" s="88"/>
      <c r="U17" s="88"/>
      <c r="V17" s="88"/>
      <c r="W17" s="54">
        <v>4</v>
      </c>
    </row>
    <row r="18" spans="1:24" ht="24" customHeight="1">
      <c r="A18" s="56"/>
      <c r="E18" s="50" t="s">
        <v>123</v>
      </c>
      <c r="F18" s="51" t="s">
        <v>147</v>
      </c>
      <c r="J18" s="57"/>
      <c r="K18" s="57"/>
      <c r="L18" s="57"/>
      <c r="M18" s="57"/>
      <c r="N18" s="58"/>
      <c r="O18" s="58"/>
      <c r="P18" s="88" t="s">
        <v>116</v>
      </c>
      <c r="Q18" s="88"/>
      <c r="R18" s="88"/>
      <c r="S18" s="88"/>
      <c r="T18" s="88"/>
      <c r="U18" s="88"/>
      <c r="V18" s="88"/>
      <c r="W18" s="54">
        <v>5</v>
      </c>
    </row>
    <row r="19" spans="1:24" ht="24" customHeight="1">
      <c r="E19" s="50" t="s">
        <v>146</v>
      </c>
      <c r="F19" s="59" t="s">
        <v>124</v>
      </c>
      <c r="G19" s="60"/>
      <c r="P19" s="88" t="s">
        <v>116</v>
      </c>
      <c r="Q19" s="88"/>
      <c r="R19" s="88"/>
      <c r="S19" s="88"/>
      <c r="T19" s="88"/>
      <c r="U19" s="88"/>
      <c r="V19" s="88"/>
      <c r="W19" s="54">
        <v>6</v>
      </c>
    </row>
    <row r="20" spans="1:24" ht="24" customHeight="1">
      <c r="F20" s="61" t="s">
        <v>125</v>
      </c>
      <c r="P20" s="88"/>
      <c r="Q20" s="88"/>
      <c r="R20" s="88"/>
      <c r="S20" s="88"/>
      <c r="T20" s="88"/>
      <c r="U20" s="88"/>
      <c r="V20" s="88"/>
      <c r="W20" s="54"/>
    </row>
    <row r="21" spans="1:24" ht="24" customHeight="1">
      <c r="F21" s="61" t="s">
        <v>126</v>
      </c>
      <c r="P21" s="88"/>
      <c r="Q21" s="88"/>
      <c r="R21" s="88"/>
      <c r="S21" s="88"/>
      <c r="T21" s="88"/>
      <c r="U21" s="88"/>
      <c r="V21" s="88"/>
      <c r="W21" s="54"/>
    </row>
    <row r="22" spans="1:24" ht="24" customHeight="1">
      <c r="F22" s="61" t="s">
        <v>127</v>
      </c>
      <c r="P22" s="88"/>
      <c r="Q22" s="88"/>
      <c r="R22" s="88"/>
      <c r="S22" s="88"/>
      <c r="T22" s="88"/>
      <c r="U22" s="88"/>
      <c r="V22" s="88"/>
      <c r="W22" s="54"/>
    </row>
    <row r="23" spans="1:24" ht="24" customHeight="1">
      <c r="F23" s="61" t="s">
        <v>128</v>
      </c>
      <c r="P23" s="62"/>
      <c r="Q23" s="62"/>
      <c r="R23" s="62"/>
      <c r="S23" s="62"/>
      <c r="T23" s="62"/>
      <c r="U23" s="62"/>
      <c r="V23" s="62"/>
      <c r="W23" s="54"/>
    </row>
    <row r="24" spans="1:24" ht="24" customHeight="1"/>
    <row r="25" spans="1:24" ht="24" customHeight="1">
      <c r="S25" s="57"/>
    </row>
    <row r="26" spans="1:24" ht="24" customHeight="1">
      <c r="J26" s="63" t="s">
        <v>129</v>
      </c>
      <c r="K26" s="86" t="s">
        <v>130</v>
      </c>
      <c r="L26" s="86"/>
      <c r="M26" s="64">
        <f>M11</f>
        <v>29</v>
      </c>
      <c r="N26" s="64" t="s">
        <v>131</v>
      </c>
      <c r="O26" s="64">
        <v>4</v>
      </c>
      <c r="P26" s="63" t="s">
        <v>132</v>
      </c>
      <c r="Q26" s="64">
        <v>1</v>
      </c>
      <c r="R26" s="63" t="s">
        <v>133</v>
      </c>
      <c r="W26" s="65"/>
      <c r="X26" s="65"/>
    </row>
    <row r="27" spans="1:24" ht="24" customHeight="1">
      <c r="H27" s="66"/>
      <c r="J27" s="63" t="s">
        <v>134</v>
      </c>
      <c r="K27" s="86" t="s">
        <v>130</v>
      </c>
      <c r="L27" s="86"/>
      <c r="M27" s="64">
        <f>M11+1</f>
        <v>30</v>
      </c>
      <c r="N27" s="64" t="s">
        <v>131</v>
      </c>
      <c r="O27" s="64">
        <v>3</v>
      </c>
      <c r="P27" s="63" t="s">
        <v>132</v>
      </c>
      <c r="Q27" s="64">
        <v>31</v>
      </c>
      <c r="R27" s="63" t="s">
        <v>133</v>
      </c>
      <c r="S27" s="66"/>
      <c r="T27" s="66"/>
      <c r="U27" s="66"/>
      <c r="V27" s="65"/>
    </row>
    <row r="28" spans="1:24" ht="24" customHeight="1"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</row>
    <row r="29" spans="1:24" ht="24" customHeight="1"/>
    <row r="30" spans="1:24" ht="24" customHeight="1">
      <c r="H30" s="87" t="s">
        <v>136</v>
      </c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</row>
    <row r="31" spans="1:24" ht="24" customHeight="1"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</row>
    <row r="32" spans="1:24" ht="24" customHeight="1"/>
  </sheetData>
  <mergeCells count="16">
    <mergeCell ref="P15:V15"/>
    <mergeCell ref="B2:Z8"/>
    <mergeCell ref="J11:L11"/>
    <mergeCell ref="M11:O11"/>
    <mergeCell ref="P11:R11"/>
    <mergeCell ref="P14:V14"/>
    <mergeCell ref="K26:L26"/>
    <mergeCell ref="K27:L27"/>
    <mergeCell ref="H30:U30"/>
    <mergeCell ref="P16:V16"/>
    <mergeCell ref="P17:V17"/>
    <mergeCell ref="P19:V19"/>
    <mergeCell ref="P20:V20"/>
    <mergeCell ref="P21:V21"/>
    <mergeCell ref="P22:V22"/>
    <mergeCell ref="P18:V18"/>
  </mergeCells>
  <phoneticPr fontId="20"/>
  <pageMargins left="0.39370078740157483" right="0.39370078740157483" top="0.78740157480314965" bottom="0.78740157480314965" header="0" footer="0"/>
  <pageSetup paperSize="9" orientation="portrait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workbookViewId="0">
      <selection activeCell="D7" sqref="D7"/>
    </sheetView>
  </sheetViews>
  <sheetFormatPr defaultColWidth="8.875" defaultRowHeight="11.25"/>
  <cols>
    <col min="1" max="1" width="30.875" style="4" customWidth="1"/>
    <col min="2" max="8" width="15.875" style="4" customWidth="1"/>
    <col min="9" max="16384" width="8.875" style="4"/>
  </cols>
  <sheetData>
    <row r="1" spans="1:8" s="43" customFormat="1" ht="21">
      <c r="A1" s="92" t="s">
        <v>157</v>
      </c>
      <c r="B1" s="92"/>
      <c r="C1" s="92"/>
      <c r="D1" s="92"/>
      <c r="E1" s="92"/>
      <c r="F1" s="92"/>
      <c r="G1" s="92"/>
      <c r="H1" s="92"/>
    </row>
    <row r="2" spans="1:8" ht="13.5">
      <c r="A2" s="1" t="s">
        <v>135</v>
      </c>
      <c r="B2" s="1"/>
      <c r="C2" s="1"/>
      <c r="D2" s="1"/>
      <c r="E2" s="1"/>
      <c r="F2" s="1"/>
      <c r="G2" s="1"/>
      <c r="H2" s="3"/>
    </row>
    <row r="3" spans="1:8" ht="13.5">
      <c r="A3" s="42" t="s">
        <v>148</v>
      </c>
      <c r="B3" s="1"/>
      <c r="C3" s="1"/>
      <c r="D3" s="1"/>
      <c r="E3" s="1"/>
      <c r="F3" s="1"/>
      <c r="G3" s="1"/>
      <c r="H3" s="1"/>
    </row>
    <row r="4" spans="1:8" ht="13.5">
      <c r="A4" s="1"/>
      <c r="B4" s="1"/>
      <c r="C4" s="1"/>
      <c r="D4" s="1"/>
      <c r="E4" s="1"/>
      <c r="F4" s="1"/>
      <c r="G4" s="1"/>
      <c r="H4" s="3" t="s">
        <v>0</v>
      </c>
    </row>
    <row r="5" spans="1:8" ht="33.75">
      <c r="A5" s="35" t="s">
        <v>1</v>
      </c>
      <c r="B5" s="36" t="s">
        <v>2</v>
      </c>
      <c r="C5" s="36" t="s">
        <v>3</v>
      </c>
      <c r="D5" s="36" t="s">
        <v>4</v>
      </c>
      <c r="E5" s="36" t="s">
        <v>5</v>
      </c>
      <c r="F5" s="36" t="s">
        <v>6</v>
      </c>
      <c r="G5" s="36" t="s">
        <v>7</v>
      </c>
      <c r="H5" s="36" t="s">
        <v>8</v>
      </c>
    </row>
    <row r="6" spans="1:8">
      <c r="A6" s="12" t="s">
        <v>51</v>
      </c>
      <c r="B6" s="78">
        <f>B7+B17+B23</f>
        <v>17024915194</v>
      </c>
      <c r="C6" s="78">
        <f>C7+C17+C23</f>
        <v>836120149</v>
      </c>
      <c r="D6" s="78">
        <f t="shared" ref="D6:F6" si="0">D7+D17+D23</f>
        <v>287915357</v>
      </c>
      <c r="E6" s="78">
        <f t="shared" si="0"/>
        <v>17573119986</v>
      </c>
      <c r="F6" s="21">
        <f t="shared" si="0"/>
        <v>10942985550</v>
      </c>
      <c r="G6" s="21">
        <f>G7+G17+G23</f>
        <v>333822089</v>
      </c>
      <c r="H6" s="21">
        <f t="shared" ref="H6" si="1">H7+H17+H23</f>
        <v>6630134436</v>
      </c>
    </row>
    <row r="7" spans="1:8">
      <c r="A7" s="5" t="s">
        <v>54</v>
      </c>
      <c r="B7" s="79">
        <f>SUM(B8:B16)</f>
        <v>9318932547</v>
      </c>
      <c r="C7" s="79">
        <v>801919612</v>
      </c>
      <c r="D7" s="79">
        <f t="shared" ref="D7:H7" si="2">SUM(D8:D16)</f>
        <v>0</v>
      </c>
      <c r="E7" s="79">
        <f t="shared" si="2"/>
        <v>10120852159</v>
      </c>
      <c r="F7" s="2">
        <f t="shared" si="2"/>
        <v>5184911857</v>
      </c>
      <c r="G7" s="2">
        <f t="shared" si="2"/>
        <v>186704841</v>
      </c>
      <c r="H7" s="2">
        <f t="shared" si="2"/>
        <v>4935940302</v>
      </c>
    </row>
    <row r="8" spans="1:8" s="74" customFormat="1">
      <c r="A8" s="73" t="s">
        <v>55</v>
      </c>
      <c r="B8" s="80">
        <v>1218484673</v>
      </c>
      <c r="C8" s="80">
        <v>542169406</v>
      </c>
      <c r="D8" s="80"/>
      <c r="E8" s="80">
        <f>B8+C8-D8</f>
        <v>1760654079</v>
      </c>
      <c r="F8" s="72"/>
      <c r="G8" s="72"/>
      <c r="H8" s="72">
        <f>E8</f>
        <v>1760654079</v>
      </c>
    </row>
    <row r="9" spans="1:8">
      <c r="A9" s="5" t="s">
        <v>56</v>
      </c>
      <c r="B9" s="79">
        <v>0</v>
      </c>
      <c r="C9" s="79"/>
      <c r="D9" s="79"/>
      <c r="E9" s="80">
        <f t="shared" ref="E9:E22" si="3">B9+C9-D9</f>
        <v>0</v>
      </c>
      <c r="F9" s="2"/>
      <c r="G9" s="2"/>
      <c r="H9" s="2"/>
    </row>
    <row r="10" spans="1:8" s="74" customFormat="1">
      <c r="A10" s="73" t="s">
        <v>57</v>
      </c>
      <c r="B10" s="80">
        <v>8087087874</v>
      </c>
      <c r="C10" s="80">
        <v>194856000</v>
      </c>
      <c r="D10" s="80"/>
      <c r="E10" s="80">
        <f t="shared" si="3"/>
        <v>8281943874</v>
      </c>
      <c r="F10" s="72">
        <v>5180882473</v>
      </c>
      <c r="G10" s="72">
        <v>185347457</v>
      </c>
      <c r="H10" s="72">
        <f>E10-F10</f>
        <v>3101061401</v>
      </c>
    </row>
    <row r="11" spans="1:8" s="74" customFormat="1">
      <c r="A11" s="73" t="s">
        <v>58</v>
      </c>
      <c r="B11" s="80">
        <v>13360000</v>
      </c>
      <c r="C11" s="80">
        <v>1891286</v>
      </c>
      <c r="D11" s="80"/>
      <c r="E11" s="80">
        <f t="shared" si="3"/>
        <v>15251286</v>
      </c>
      <c r="F11" s="72">
        <v>4029384</v>
      </c>
      <c r="G11" s="72">
        <v>1357384</v>
      </c>
      <c r="H11" s="72">
        <f>E11-F11</f>
        <v>11221902</v>
      </c>
    </row>
    <row r="12" spans="1:8">
      <c r="A12" s="5" t="s">
        <v>59</v>
      </c>
      <c r="B12" s="79"/>
      <c r="C12" s="79"/>
      <c r="D12" s="79"/>
      <c r="E12" s="80">
        <f t="shared" si="3"/>
        <v>0</v>
      </c>
      <c r="F12" s="2"/>
      <c r="G12" s="2"/>
      <c r="H12" s="72">
        <f t="shared" ref="H12:H14" si="4">E12-F12</f>
        <v>0</v>
      </c>
    </row>
    <row r="13" spans="1:8">
      <c r="A13" s="5" t="s">
        <v>60</v>
      </c>
      <c r="B13" s="79"/>
      <c r="C13" s="79"/>
      <c r="D13" s="79"/>
      <c r="E13" s="80">
        <f t="shared" si="3"/>
        <v>0</v>
      </c>
      <c r="F13" s="2"/>
      <c r="G13" s="2"/>
      <c r="H13" s="72">
        <f t="shared" si="4"/>
        <v>0</v>
      </c>
    </row>
    <row r="14" spans="1:8">
      <c r="A14" s="5" t="s">
        <v>61</v>
      </c>
      <c r="B14" s="79"/>
      <c r="C14" s="79"/>
      <c r="D14" s="79"/>
      <c r="E14" s="80">
        <f t="shared" si="3"/>
        <v>0</v>
      </c>
      <c r="F14" s="2"/>
      <c r="G14" s="2"/>
      <c r="H14" s="72">
        <f t="shared" si="4"/>
        <v>0</v>
      </c>
    </row>
    <row r="15" spans="1:8">
      <c r="A15" s="5" t="s">
        <v>62</v>
      </c>
      <c r="B15" s="79"/>
      <c r="C15" s="79"/>
      <c r="D15" s="79"/>
      <c r="E15" s="80">
        <f t="shared" si="3"/>
        <v>0</v>
      </c>
      <c r="F15" s="2"/>
      <c r="G15" s="2"/>
      <c r="H15" s="72">
        <f>E15-F15</f>
        <v>0</v>
      </c>
    </row>
    <row r="16" spans="1:8" s="74" customFormat="1">
      <c r="A16" s="73" t="s">
        <v>63</v>
      </c>
      <c r="B16" s="80"/>
      <c r="C16" s="80">
        <v>63002920</v>
      </c>
      <c r="D16" s="80"/>
      <c r="E16" s="80">
        <f t="shared" si="3"/>
        <v>63002920</v>
      </c>
      <c r="F16" s="72"/>
      <c r="G16" s="72"/>
      <c r="H16" s="72">
        <f t="shared" ref="H16" si="5">E16-F16</f>
        <v>63002920</v>
      </c>
    </row>
    <row r="17" spans="1:8">
      <c r="A17" s="5" t="s">
        <v>64</v>
      </c>
      <c r="B17" s="79"/>
      <c r="C17" s="79"/>
      <c r="D17" s="79"/>
      <c r="E17" s="80">
        <f t="shared" si="3"/>
        <v>0</v>
      </c>
      <c r="F17" s="2"/>
      <c r="G17" s="2"/>
      <c r="H17" s="2"/>
    </row>
    <row r="18" spans="1:8">
      <c r="A18" s="7" t="s">
        <v>55</v>
      </c>
      <c r="B18" s="79"/>
      <c r="C18" s="79"/>
      <c r="D18" s="79"/>
      <c r="E18" s="80">
        <f t="shared" si="3"/>
        <v>0</v>
      </c>
      <c r="F18" s="2"/>
      <c r="G18" s="2"/>
      <c r="H18" s="2"/>
    </row>
    <row r="19" spans="1:8">
      <c r="A19" s="7" t="s">
        <v>57</v>
      </c>
      <c r="B19" s="79"/>
      <c r="C19" s="79"/>
      <c r="D19" s="79"/>
      <c r="E19" s="80">
        <f t="shared" si="3"/>
        <v>0</v>
      </c>
      <c r="F19" s="2"/>
      <c r="G19" s="2"/>
      <c r="H19" s="2"/>
    </row>
    <row r="20" spans="1:8">
      <c r="A20" s="7" t="s">
        <v>58</v>
      </c>
      <c r="B20" s="79"/>
      <c r="C20" s="79"/>
      <c r="D20" s="79"/>
      <c r="E20" s="80">
        <f t="shared" si="3"/>
        <v>0</v>
      </c>
      <c r="F20" s="2"/>
      <c r="G20" s="2"/>
      <c r="H20" s="2"/>
    </row>
    <row r="21" spans="1:8">
      <c r="A21" s="7" t="s">
        <v>62</v>
      </c>
      <c r="B21" s="79"/>
      <c r="C21" s="79"/>
      <c r="D21" s="79"/>
      <c r="E21" s="80">
        <f t="shared" si="3"/>
        <v>0</v>
      </c>
      <c r="F21" s="2"/>
      <c r="G21" s="2"/>
      <c r="H21" s="2"/>
    </row>
    <row r="22" spans="1:8">
      <c r="A22" s="7" t="s">
        <v>63</v>
      </c>
      <c r="B22" s="79"/>
      <c r="C22" s="79"/>
      <c r="D22" s="79"/>
      <c r="E22" s="80">
        <f t="shared" si="3"/>
        <v>0</v>
      </c>
      <c r="F22" s="2"/>
      <c r="G22" s="2"/>
      <c r="H22" s="2"/>
    </row>
    <row r="23" spans="1:8" s="74" customFormat="1">
      <c r="A23" s="73" t="s">
        <v>65</v>
      </c>
      <c r="B23" s="80">
        <v>7705982647</v>
      </c>
      <c r="C23" s="80">
        <v>34200537</v>
      </c>
      <c r="D23" s="80">
        <v>287915357</v>
      </c>
      <c r="E23" s="80">
        <f>B23+C23-D23</f>
        <v>7452267827</v>
      </c>
      <c r="F23" s="72">
        <v>5758073693</v>
      </c>
      <c r="G23" s="72">
        <v>147117248</v>
      </c>
      <c r="H23" s="72">
        <f>E23-F23</f>
        <v>1694194134</v>
      </c>
    </row>
    <row r="24" spans="1:8">
      <c r="A24" s="13" t="s">
        <v>52</v>
      </c>
      <c r="B24" s="79">
        <f>+SUM(B25:B26)</f>
        <v>9240026</v>
      </c>
      <c r="C24" s="79">
        <f t="shared" ref="C24:H24" si="6">+SUM(C25:C26)</f>
        <v>626400</v>
      </c>
      <c r="D24" s="79">
        <f t="shared" si="6"/>
        <v>0</v>
      </c>
      <c r="E24" s="79">
        <f t="shared" si="6"/>
        <v>9866426</v>
      </c>
      <c r="F24" s="2">
        <f t="shared" si="6"/>
        <v>3924811</v>
      </c>
      <c r="G24" s="2">
        <f t="shared" si="6"/>
        <v>1552307</v>
      </c>
      <c r="H24" s="2">
        <f t="shared" si="6"/>
        <v>5941615</v>
      </c>
    </row>
    <row r="25" spans="1:8" s="74" customFormat="1">
      <c r="A25" s="73" t="s">
        <v>66</v>
      </c>
      <c r="B25" s="83">
        <v>9240026</v>
      </c>
      <c r="C25" s="80">
        <v>626400</v>
      </c>
      <c r="D25" s="80"/>
      <c r="E25" s="80">
        <f>B25+C25-D25</f>
        <v>9866426</v>
      </c>
      <c r="F25" s="84">
        <v>3924811</v>
      </c>
      <c r="G25" s="82">
        <v>1552307</v>
      </c>
      <c r="H25" s="72">
        <f t="shared" ref="H25" si="7">E25-F25</f>
        <v>5941615</v>
      </c>
    </row>
    <row r="26" spans="1:8">
      <c r="A26" s="7" t="s">
        <v>67</v>
      </c>
      <c r="B26" s="79"/>
      <c r="C26" s="79"/>
      <c r="D26" s="79"/>
      <c r="E26" s="80"/>
      <c r="F26" s="2"/>
      <c r="G26" s="2"/>
      <c r="H26" s="2"/>
    </row>
    <row r="27" spans="1:8" s="74" customFormat="1">
      <c r="A27" s="75" t="s">
        <v>53</v>
      </c>
      <c r="B27" s="80">
        <v>431522068</v>
      </c>
      <c r="C27" s="80">
        <v>642435</v>
      </c>
      <c r="D27" s="80">
        <v>417747822</v>
      </c>
      <c r="E27" s="80">
        <f t="shared" ref="E27" si="8">B27+C27-D27</f>
        <v>14416681</v>
      </c>
      <c r="F27" s="72"/>
      <c r="G27" s="72"/>
      <c r="H27" s="72">
        <f>+E27-F27</f>
        <v>14416681</v>
      </c>
    </row>
    <row r="28" spans="1:8">
      <c r="A28" s="22" t="s">
        <v>9</v>
      </c>
      <c r="B28" s="81">
        <f>B6+B24+B27</f>
        <v>17465677288</v>
      </c>
      <c r="C28" s="81">
        <f t="shared" ref="C28:F28" si="9">C6+C24+C27</f>
        <v>837388984</v>
      </c>
      <c r="D28" s="81">
        <f t="shared" si="9"/>
        <v>705663179</v>
      </c>
      <c r="E28" s="81">
        <f t="shared" si="9"/>
        <v>17597403093</v>
      </c>
      <c r="F28" s="23">
        <f t="shared" si="9"/>
        <v>10946910361</v>
      </c>
      <c r="G28" s="23">
        <f>G6+G24+G27</f>
        <v>335374396</v>
      </c>
      <c r="H28" s="23">
        <f>H6+H24+H27</f>
        <v>6650492732</v>
      </c>
    </row>
  </sheetData>
  <sheetProtection password="CC66" sheet="1" objects="1" scenarios="1"/>
  <mergeCells count="1">
    <mergeCell ref="A1:H1"/>
  </mergeCells>
  <phoneticPr fontId="5"/>
  <pageMargins left="0.39370078740157483" right="0.39370078740157483" top="0.39370078740157483" bottom="0.39370078740157483" header="0.19685039370078741" footer="0.19685039370078741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workbookViewId="0">
      <selection activeCell="D6" sqref="D6:E6"/>
    </sheetView>
  </sheetViews>
  <sheetFormatPr defaultColWidth="8.875" defaultRowHeight="11.25"/>
  <cols>
    <col min="1" max="1" width="22.875" style="4" customWidth="1"/>
    <col min="2" max="7" width="19.875" style="4" customWidth="1"/>
    <col min="8" max="16384" width="8.875" style="4"/>
  </cols>
  <sheetData>
    <row r="1" spans="1:7" ht="21">
      <c r="A1" s="44" t="s">
        <v>10</v>
      </c>
    </row>
    <row r="2" spans="1:7" ht="13.5">
      <c r="A2" s="1" t="str">
        <f>+'1有形固定資産等の明細'!A2</f>
        <v>自治体名：湖北広域行政事務センター</v>
      </c>
    </row>
    <row r="3" spans="1:7" ht="13.5">
      <c r="A3" s="1" t="s">
        <v>149</v>
      </c>
    </row>
    <row r="4" spans="1:7" ht="13.5">
      <c r="G4" s="3" t="s">
        <v>11</v>
      </c>
    </row>
    <row r="5" spans="1:7" ht="22.5" customHeight="1">
      <c r="A5" s="29" t="s">
        <v>12</v>
      </c>
      <c r="B5" s="29" t="s">
        <v>13</v>
      </c>
      <c r="C5" s="29" t="s">
        <v>14</v>
      </c>
      <c r="D5" s="29" t="s">
        <v>15</v>
      </c>
      <c r="E5" s="29" t="s">
        <v>16</v>
      </c>
      <c r="F5" s="37" t="s">
        <v>17</v>
      </c>
      <c r="G5" s="37" t="s">
        <v>18</v>
      </c>
    </row>
    <row r="6" spans="1:7" ht="18" customHeight="1">
      <c r="A6" s="5" t="s">
        <v>139</v>
      </c>
      <c r="B6" s="2">
        <v>377938390</v>
      </c>
      <c r="C6" s="2"/>
      <c r="D6" s="85">
        <v>140595</v>
      </c>
      <c r="E6" s="85">
        <v>123119</v>
      </c>
      <c r="F6" s="2">
        <f>+SUM(B6:E6)</f>
        <v>378202104</v>
      </c>
      <c r="G6" s="2">
        <v>378202104</v>
      </c>
    </row>
    <row r="7" spans="1:7" ht="18" customHeight="1">
      <c r="A7" s="5"/>
      <c r="B7" s="2"/>
      <c r="C7" s="2"/>
      <c r="D7" s="2"/>
      <c r="E7" s="2"/>
      <c r="F7" s="2"/>
      <c r="G7" s="2"/>
    </row>
    <row r="8" spans="1:7" ht="18" customHeight="1">
      <c r="A8" s="5"/>
      <c r="B8" s="2"/>
      <c r="C8" s="2"/>
      <c r="D8" s="2"/>
      <c r="E8" s="2"/>
      <c r="F8" s="2"/>
      <c r="G8" s="2"/>
    </row>
    <row r="9" spans="1:7" ht="18" customHeight="1">
      <c r="A9" s="7"/>
      <c r="B9" s="2"/>
      <c r="C9" s="2"/>
      <c r="D9" s="2"/>
      <c r="E9" s="2"/>
      <c r="F9" s="2"/>
      <c r="G9" s="2"/>
    </row>
    <row r="10" spans="1:7" ht="18" customHeight="1">
      <c r="A10" s="25" t="s">
        <v>9</v>
      </c>
      <c r="B10" s="26">
        <f>SUM(B6:B9)</f>
        <v>377938390</v>
      </c>
      <c r="C10" s="26">
        <f t="shared" ref="C10:G10" si="0">SUM(C6:C9)</f>
        <v>0</v>
      </c>
      <c r="D10" s="26">
        <f t="shared" si="0"/>
        <v>140595</v>
      </c>
      <c r="E10" s="26">
        <f t="shared" si="0"/>
        <v>123119</v>
      </c>
      <c r="F10" s="26">
        <f t="shared" si="0"/>
        <v>378202104</v>
      </c>
      <c r="G10" s="26">
        <f t="shared" si="0"/>
        <v>378202104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scale="9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8" sqref="F8"/>
    </sheetView>
  </sheetViews>
  <sheetFormatPr defaultColWidth="8.875" defaultRowHeight="11.25"/>
  <cols>
    <col min="1" max="1" width="18.875" style="4" customWidth="1"/>
    <col min="2" max="6" width="20.875" style="4" customWidth="1"/>
    <col min="7" max="16384" width="8.875" style="4"/>
  </cols>
  <sheetData>
    <row r="1" spans="1:6" ht="21">
      <c r="A1" s="44" t="s">
        <v>20</v>
      </c>
    </row>
    <row r="2" spans="1:6" ht="13.5">
      <c r="A2" s="1" t="str">
        <f>+'2基金の明細'!A2</f>
        <v>自治体名：湖北広域行政事務センター</v>
      </c>
    </row>
    <row r="3" spans="1:6" ht="13.5">
      <c r="A3" s="1" t="s">
        <v>149</v>
      </c>
    </row>
    <row r="4" spans="1:6" ht="13.5">
      <c r="F4" s="3" t="s">
        <v>21</v>
      </c>
    </row>
    <row r="5" spans="1:6" ht="22.5" customHeight="1">
      <c r="A5" s="93" t="s">
        <v>1</v>
      </c>
      <c r="B5" s="93" t="s">
        <v>22</v>
      </c>
      <c r="C5" s="93" t="s">
        <v>23</v>
      </c>
      <c r="D5" s="93" t="s">
        <v>24</v>
      </c>
      <c r="E5" s="93"/>
      <c r="F5" s="93" t="s">
        <v>25</v>
      </c>
    </row>
    <row r="6" spans="1:6" ht="22.5" customHeight="1">
      <c r="A6" s="93"/>
      <c r="B6" s="93"/>
      <c r="C6" s="93"/>
      <c r="D6" s="29" t="s">
        <v>26</v>
      </c>
      <c r="E6" s="29" t="s">
        <v>16</v>
      </c>
      <c r="F6" s="93"/>
    </row>
    <row r="7" spans="1:6" ht="18" customHeight="1">
      <c r="A7" s="5" t="s">
        <v>27</v>
      </c>
      <c r="B7" s="2">
        <v>22622389</v>
      </c>
      <c r="C7" s="24">
        <v>22261018</v>
      </c>
      <c r="D7" s="2">
        <v>22622389</v>
      </c>
      <c r="E7" s="2"/>
      <c r="F7" s="2">
        <v>22261018</v>
      </c>
    </row>
    <row r="8" spans="1:6" ht="18" customHeight="1">
      <c r="A8" s="5" t="s">
        <v>68</v>
      </c>
      <c r="B8" s="2">
        <v>133146623</v>
      </c>
      <c r="C8" s="2">
        <v>10673886</v>
      </c>
      <c r="D8" s="2"/>
      <c r="E8" s="2"/>
      <c r="F8" s="2">
        <v>143820509</v>
      </c>
    </row>
    <row r="9" spans="1:6" ht="18" customHeight="1">
      <c r="A9" s="25" t="s">
        <v>9</v>
      </c>
      <c r="B9" s="26">
        <f>SUM(B7:B8)</f>
        <v>155769012</v>
      </c>
      <c r="C9" s="26">
        <f>SUM(C7:C8)</f>
        <v>32934904</v>
      </c>
      <c r="D9" s="26">
        <f>SUM(D7:D8)</f>
        <v>22622389</v>
      </c>
      <c r="E9" s="26">
        <f>SUM(E7:E8)</f>
        <v>0</v>
      </c>
      <c r="F9" s="26">
        <f>SUM(F7:F8)</f>
        <v>166081527</v>
      </c>
    </row>
  </sheetData>
  <mergeCells count="5">
    <mergeCell ref="A5:A6"/>
    <mergeCell ref="B5:B6"/>
    <mergeCell ref="C5:C6"/>
    <mergeCell ref="D5:E5"/>
    <mergeCell ref="F5:F6"/>
  </mergeCells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workbookViewId="0">
      <selection activeCell="D9" sqref="D9"/>
    </sheetView>
  </sheetViews>
  <sheetFormatPr defaultColWidth="8.875" defaultRowHeight="11.25"/>
  <cols>
    <col min="1" max="1" width="20.875" style="4" customWidth="1"/>
    <col min="2" max="2" width="14.875" style="4" customWidth="1"/>
    <col min="3" max="3" width="16.875" style="4" customWidth="1"/>
    <col min="4" max="11" width="14.875" style="4" customWidth="1"/>
    <col min="12" max="16384" width="8.875" style="4"/>
  </cols>
  <sheetData>
    <row r="1" spans="1:11" ht="21">
      <c r="A1" s="44" t="s">
        <v>70</v>
      </c>
    </row>
    <row r="2" spans="1:11" ht="13.5">
      <c r="A2" s="20" t="str">
        <f>+'３引当金の明細'!A2</f>
        <v>自治体名：湖北広域行政事務センター</v>
      </c>
    </row>
    <row r="3" spans="1:11" ht="13.5">
      <c r="A3" s="1" t="s">
        <v>148</v>
      </c>
    </row>
    <row r="4" spans="1:11" ht="13.5">
      <c r="K4" s="3" t="s">
        <v>11</v>
      </c>
    </row>
    <row r="5" spans="1:11" ht="22.5" customHeight="1">
      <c r="A5" s="93" t="s">
        <v>12</v>
      </c>
      <c r="B5" s="94" t="s">
        <v>71</v>
      </c>
      <c r="C5" s="38"/>
      <c r="D5" s="93" t="s">
        <v>72</v>
      </c>
      <c r="E5" s="95" t="s">
        <v>73</v>
      </c>
      <c r="F5" s="93" t="s">
        <v>74</v>
      </c>
      <c r="G5" s="95" t="s">
        <v>75</v>
      </c>
      <c r="H5" s="94" t="s">
        <v>76</v>
      </c>
      <c r="I5" s="39"/>
      <c r="J5" s="40"/>
      <c r="K5" s="93" t="s">
        <v>16</v>
      </c>
    </row>
    <row r="6" spans="1:11" ht="22.5" customHeight="1">
      <c r="A6" s="93"/>
      <c r="B6" s="93"/>
      <c r="C6" s="41" t="s">
        <v>77</v>
      </c>
      <c r="D6" s="93"/>
      <c r="E6" s="93"/>
      <c r="F6" s="93"/>
      <c r="G6" s="93"/>
      <c r="H6" s="93"/>
      <c r="I6" s="33" t="s">
        <v>78</v>
      </c>
      <c r="J6" s="33" t="s">
        <v>79</v>
      </c>
      <c r="K6" s="93"/>
    </row>
    <row r="7" spans="1:11" ht="18" customHeight="1">
      <c r="A7" s="7" t="s">
        <v>80</v>
      </c>
      <c r="B7" s="2"/>
      <c r="C7" s="34"/>
      <c r="D7" s="2"/>
      <c r="E7" s="2"/>
      <c r="F7" s="2"/>
      <c r="G7" s="2"/>
      <c r="H7" s="2"/>
      <c r="I7" s="2"/>
      <c r="J7" s="2"/>
      <c r="K7" s="2"/>
    </row>
    <row r="8" spans="1:11" ht="18" customHeight="1">
      <c r="A8" s="7" t="s">
        <v>81</v>
      </c>
      <c r="B8" s="2">
        <v>224241307</v>
      </c>
      <c r="C8" s="34">
        <v>24271989</v>
      </c>
      <c r="D8" s="2">
        <v>224241307</v>
      </c>
      <c r="E8" s="2"/>
      <c r="F8" s="2"/>
      <c r="G8" s="2"/>
      <c r="H8" s="2"/>
      <c r="I8" s="2"/>
      <c r="J8" s="2"/>
      <c r="K8" s="2"/>
    </row>
    <row r="9" spans="1:11" ht="18" customHeight="1">
      <c r="A9" s="7" t="s">
        <v>82</v>
      </c>
      <c r="B9" s="2"/>
      <c r="C9" s="34"/>
      <c r="D9" s="2"/>
      <c r="E9" s="2"/>
      <c r="F9" s="2"/>
      <c r="G9" s="2"/>
      <c r="H9" s="2"/>
      <c r="I9" s="2"/>
      <c r="J9" s="2"/>
      <c r="K9" s="2"/>
    </row>
    <row r="10" spans="1:11" ht="18" customHeight="1">
      <c r="A10" s="7" t="s">
        <v>83</v>
      </c>
      <c r="B10" s="2"/>
      <c r="C10" s="34"/>
      <c r="D10" s="2"/>
      <c r="E10" s="2"/>
      <c r="F10" s="2"/>
      <c r="G10" s="2"/>
      <c r="H10" s="2"/>
      <c r="I10" s="2"/>
      <c r="J10" s="2"/>
      <c r="K10" s="2"/>
    </row>
    <row r="11" spans="1:11" ht="18" customHeight="1">
      <c r="A11" s="7" t="s">
        <v>84</v>
      </c>
      <c r="B11" s="2"/>
      <c r="C11" s="34"/>
      <c r="D11" s="2"/>
      <c r="E11" s="2"/>
      <c r="F11" s="2"/>
      <c r="G11" s="2"/>
      <c r="H11" s="2"/>
      <c r="I11" s="2"/>
      <c r="J11" s="2"/>
      <c r="K11" s="2"/>
    </row>
    <row r="12" spans="1:11" ht="18" customHeight="1">
      <c r="A12" s="7" t="s">
        <v>85</v>
      </c>
      <c r="B12" s="2"/>
      <c r="C12" s="34"/>
      <c r="D12" s="2"/>
      <c r="E12" s="2"/>
      <c r="F12" s="2"/>
      <c r="G12" s="2"/>
      <c r="H12" s="2"/>
      <c r="I12" s="2"/>
      <c r="J12" s="2"/>
      <c r="K12" s="2"/>
    </row>
    <row r="13" spans="1:11" ht="18" customHeight="1">
      <c r="A13" s="7" t="s">
        <v>86</v>
      </c>
      <c r="B13" s="2"/>
      <c r="C13" s="34"/>
      <c r="D13" s="2"/>
      <c r="E13" s="2"/>
      <c r="F13" s="2"/>
      <c r="G13" s="2"/>
      <c r="H13" s="2"/>
      <c r="I13" s="2"/>
      <c r="J13" s="2"/>
      <c r="K13" s="2"/>
    </row>
    <row r="14" spans="1:11" ht="18" customHeight="1">
      <c r="A14" s="7" t="s">
        <v>87</v>
      </c>
      <c r="B14" s="2"/>
      <c r="C14" s="34"/>
      <c r="D14" s="2"/>
      <c r="E14" s="2"/>
      <c r="F14" s="2"/>
      <c r="G14" s="2"/>
      <c r="H14" s="2"/>
      <c r="I14" s="2"/>
      <c r="J14" s="2"/>
      <c r="K14" s="2"/>
    </row>
    <row r="15" spans="1:11" ht="18" customHeight="1">
      <c r="A15" s="7" t="s">
        <v>88</v>
      </c>
      <c r="B15" s="2"/>
      <c r="C15" s="34"/>
      <c r="D15" s="2"/>
      <c r="E15" s="2"/>
      <c r="F15" s="2"/>
      <c r="G15" s="2"/>
      <c r="H15" s="2"/>
      <c r="I15" s="2"/>
      <c r="J15" s="2"/>
      <c r="K15" s="2"/>
    </row>
    <row r="16" spans="1:11" ht="18" customHeight="1">
      <c r="A16" s="7" t="s">
        <v>89</v>
      </c>
      <c r="B16" s="2"/>
      <c r="C16" s="34"/>
      <c r="D16" s="2"/>
      <c r="E16" s="2"/>
      <c r="F16" s="2"/>
      <c r="G16" s="2"/>
      <c r="H16" s="2"/>
      <c r="I16" s="2"/>
      <c r="J16" s="2"/>
      <c r="K16" s="2"/>
    </row>
    <row r="17" spans="1:11" ht="18" customHeight="1">
      <c r="A17" s="7" t="s">
        <v>90</v>
      </c>
      <c r="B17" s="2"/>
      <c r="C17" s="34"/>
      <c r="D17" s="2"/>
      <c r="E17" s="2"/>
      <c r="F17" s="2"/>
      <c r="G17" s="2"/>
      <c r="H17" s="2"/>
      <c r="I17" s="2"/>
      <c r="J17" s="2"/>
      <c r="K17" s="2"/>
    </row>
    <row r="18" spans="1:11" ht="18" customHeight="1">
      <c r="A18" s="7" t="s">
        <v>86</v>
      </c>
      <c r="B18" s="2"/>
      <c r="C18" s="34"/>
      <c r="D18" s="2"/>
      <c r="E18" s="2"/>
      <c r="F18" s="2"/>
      <c r="G18" s="2"/>
      <c r="H18" s="2"/>
      <c r="I18" s="2"/>
      <c r="J18" s="2"/>
      <c r="K18" s="2"/>
    </row>
    <row r="19" spans="1:11" ht="18" customHeight="1">
      <c r="A19" s="33" t="s">
        <v>91</v>
      </c>
      <c r="B19" s="26">
        <f>SUM(B8:B18)</f>
        <v>224241307</v>
      </c>
      <c r="C19" s="76">
        <f>SUM(C8:C18)</f>
        <v>24271989</v>
      </c>
      <c r="D19" s="77">
        <f>SUM(D8:D18)</f>
        <v>224241307</v>
      </c>
      <c r="E19" s="26"/>
      <c r="F19" s="26"/>
      <c r="G19" s="26"/>
      <c r="H19" s="26"/>
      <c r="I19" s="26"/>
      <c r="J19" s="26"/>
      <c r="K19" s="26"/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5"/>
  <pageMargins left="0.3888888888888889" right="0.3888888888888889" top="0.3888888888888889" bottom="0.3888888888888889" header="0.19444444444444445" footer="0.19444444444444445"/>
  <pageSetup paperSize="9" scale="83" fitToHeight="0" orientation="landscape" r:id="rId1"/>
  <headerFooter>
    <oddHeader>&amp;R&amp;9&amp;D</oddHead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H15" sqref="H15"/>
    </sheetView>
  </sheetViews>
  <sheetFormatPr defaultColWidth="8.875" defaultRowHeight="11.25"/>
  <cols>
    <col min="1" max="1" width="22.875" style="4" customWidth="1"/>
    <col min="2" max="9" width="12.875" style="4" customWidth="1"/>
    <col min="10" max="16384" width="8.875" style="4"/>
  </cols>
  <sheetData>
    <row r="1" spans="1:10" ht="21">
      <c r="A1" s="44" t="s">
        <v>92</v>
      </c>
    </row>
    <row r="2" spans="1:10" ht="13.5">
      <c r="A2" s="20" t="str">
        <f>+'4地方債等（借入先別）の明細'!A2</f>
        <v>自治体名：湖北広域行政事務センター</v>
      </c>
    </row>
    <row r="3" spans="1:10" ht="13.5">
      <c r="A3" s="1" t="s">
        <v>148</v>
      </c>
    </row>
    <row r="4" spans="1:10" ht="13.5">
      <c r="I4" s="3" t="s">
        <v>11</v>
      </c>
    </row>
    <row r="5" spans="1:10" ht="37.5" customHeight="1">
      <c r="A5" s="41" t="s">
        <v>71</v>
      </c>
      <c r="B5" s="29" t="s">
        <v>93</v>
      </c>
      <c r="C5" s="37" t="s">
        <v>94</v>
      </c>
      <c r="D5" s="37" t="s">
        <v>95</v>
      </c>
      <c r="E5" s="37" t="s">
        <v>96</v>
      </c>
      <c r="F5" s="37" t="s">
        <v>97</v>
      </c>
      <c r="G5" s="37" t="s">
        <v>98</v>
      </c>
      <c r="H5" s="29" t="s">
        <v>99</v>
      </c>
      <c r="I5" s="37" t="s">
        <v>100</v>
      </c>
    </row>
    <row r="6" spans="1:10" ht="39.75" customHeight="1">
      <c r="A6" s="34">
        <f>B6+C6</f>
        <v>224241307</v>
      </c>
      <c r="B6" s="2">
        <f>9731759+20696219+60800000+89800000+18100000</f>
        <v>199127978</v>
      </c>
      <c r="C6" s="2">
        <f>10897928+14215401</f>
        <v>25113329</v>
      </c>
      <c r="D6" s="2"/>
      <c r="E6" s="2"/>
      <c r="F6" s="2"/>
      <c r="G6" s="2"/>
      <c r="H6" s="2"/>
      <c r="I6" s="2"/>
    </row>
    <row r="9" spans="1:10" ht="21">
      <c r="A9" s="44" t="s">
        <v>101</v>
      </c>
    </row>
    <row r="10" spans="1:10" ht="13.5">
      <c r="A10" s="20" t="s">
        <v>135</v>
      </c>
    </row>
    <row r="11" spans="1:10" ht="13.5">
      <c r="A11" s="1" t="s">
        <v>148</v>
      </c>
    </row>
    <row r="12" spans="1:10" ht="13.5">
      <c r="J12" s="3" t="s">
        <v>11</v>
      </c>
    </row>
    <row r="13" spans="1:10" ht="22.5" customHeight="1">
      <c r="A13" s="41" t="s">
        <v>71</v>
      </c>
      <c r="B13" s="29" t="s">
        <v>102</v>
      </c>
      <c r="C13" s="37" t="s">
        <v>103</v>
      </c>
      <c r="D13" s="37" t="s">
        <v>104</v>
      </c>
      <c r="E13" s="37" t="s">
        <v>105</v>
      </c>
      <c r="F13" s="37" t="s">
        <v>106</v>
      </c>
      <c r="G13" s="37" t="s">
        <v>107</v>
      </c>
      <c r="H13" s="37" t="s">
        <v>108</v>
      </c>
      <c r="I13" s="37" t="s">
        <v>109</v>
      </c>
      <c r="J13" s="29" t="s">
        <v>110</v>
      </c>
    </row>
    <row r="14" spans="1:10" ht="36.75" customHeight="1">
      <c r="A14" s="34">
        <f>B14+C14+D14+E14+F14+G14+H14</f>
        <v>224241307</v>
      </c>
      <c r="B14" s="2">
        <v>24271989</v>
      </c>
      <c r="C14" s="2">
        <v>25981837</v>
      </c>
      <c r="D14" s="2">
        <v>21263685</v>
      </c>
      <c r="E14" s="2">
        <v>21435257</v>
      </c>
      <c r="F14" s="2">
        <v>18767111</v>
      </c>
      <c r="G14" s="2">
        <f>15903923+15981281+16059050+16137225+16215811</f>
        <v>80297290</v>
      </c>
      <c r="H14" s="2">
        <f>16294817+14412680+1516641</f>
        <v>32224138</v>
      </c>
      <c r="I14" s="2"/>
      <c r="J14" s="2"/>
    </row>
  </sheetData>
  <phoneticPr fontId="5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D12" sqref="D12"/>
    </sheetView>
  </sheetViews>
  <sheetFormatPr defaultColWidth="8.875" defaultRowHeight="11.25"/>
  <cols>
    <col min="1" max="1" width="25.875" style="14" customWidth="1"/>
    <col min="2" max="2" width="32.875" style="14" customWidth="1"/>
    <col min="3" max="5" width="16.875" style="14" customWidth="1"/>
    <col min="6" max="16384" width="8.875" style="14"/>
  </cols>
  <sheetData>
    <row r="1" spans="1:5" ht="21">
      <c r="A1" s="45" t="s">
        <v>28</v>
      </c>
    </row>
    <row r="2" spans="1:5" ht="13.5">
      <c r="A2" s="15" t="str">
        <f>+'5地方債等（利率別）の明細'!A2</f>
        <v>自治体名：湖北広域行政事務センター</v>
      </c>
    </row>
    <row r="3" spans="1:5" ht="13.5">
      <c r="A3" s="1" t="s">
        <v>153</v>
      </c>
    </row>
    <row r="4" spans="1:5" ht="13.5">
      <c r="E4" s="16" t="s">
        <v>11</v>
      </c>
    </row>
    <row r="5" spans="1:5" ht="22.5" customHeight="1">
      <c r="A5" s="30" t="s">
        <v>1</v>
      </c>
      <c r="B5" s="30" t="s">
        <v>29</v>
      </c>
      <c r="C5" s="30" t="s">
        <v>30</v>
      </c>
      <c r="D5" s="30" t="s">
        <v>31</v>
      </c>
      <c r="E5" s="30" t="s">
        <v>32</v>
      </c>
    </row>
    <row r="6" spans="1:5" ht="18" customHeight="1">
      <c r="A6" s="96" t="s">
        <v>33</v>
      </c>
      <c r="B6" s="17"/>
      <c r="C6" s="17"/>
      <c r="D6" s="17"/>
      <c r="E6" s="17"/>
    </row>
    <row r="7" spans="1:5" ht="18" customHeight="1">
      <c r="A7" s="97"/>
      <c r="B7" s="17"/>
      <c r="C7" s="17"/>
      <c r="D7" s="17"/>
      <c r="E7" s="17"/>
    </row>
    <row r="8" spans="1:5" ht="18" customHeight="1">
      <c r="A8" s="98"/>
      <c r="B8" s="18" t="s">
        <v>34</v>
      </c>
      <c r="C8" s="19"/>
      <c r="D8" s="18"/>
      <c r="E8" s="19"/>
    </row>
    <row r="9" spans="1:5" ht="18" customHeight="1">
      <c r="A9" s="97" t="s">
        <v>35</v>
      </c>
      <c r="B9" s="69" t="s">
        <v>140</v>
      </c>
      <c r="C9" s="68" t="s">
        <v>142</v>
      </c>
      <c r="D9" s="17">
        <v>5532454</v>
      </c>
      <c r="E9" s="70" t="s">
        <v>144</v>
      </c>
    </row>
    <row r="10" spans="1:5" ht="18" customHeight="1">
      <c r="A10" s="97"/>
      <c r="B10" s="69" t="s">
        <v>150</v>
      </c>
      <c r="C10" s="68" t="s">
        <v>151</v>
      </c>
      <c r="D10" s="17">
        <v>5686800</v>
      </c>
      <c r="E10" s="70" t="s">
        <v>152</v>
      </c>
    </row>
    <row r="11" spans="1:5" ht="18" customHeight="1">
      <c r="A11" s="97"/>
      <c r="B11" s="69" t="s">
        <v>141</v>
      </c>
      <c r="C11" s="71" t="s">
        <v>143</v>
      </c>
      <c r="D11" s="17">
        <v>1426985</v>
      </c>
      <c r="E11" s="70" t="s">
        <v>145</v>
      </c>
    </row>
    <row r="12" spans="1:5" ht="18" customHeight="1">
      <c r="A12" s="97"/>
      <c r="B12" s="18"/>
      <c r="C12" s="17"/>
      <c r="D12" s="17"/>
      <c r="E12" s="17"/>
    </row>
    <row r="13" spans="1:5" ht="18" customHeight="1">
      <c r="A13" s="97"/>
      <c r="B13" s="18"/>
      <c r="C13" s="17"/>
      <c r="D13" s="17"/>
      <c r="E13" s="17"/>
    </row>
    <row r="14" spans="1:5" ht="18" customHeight="1">
      <c r="A14" s="97"/>
      <c r="B14" s="18"/>
      <c r="C14" s="17"/>
      <c r="D14" s="17"/>
      <c r="E14" s="17"/>
    </row>
    <row r="15" spans="1:5" ht="18" customHeight="1">
      <c r="A15" s="97"/>
      <c r="B15" s="18"/>
      <c r="C15" s="17"/>
      <c r="D15" s="17"/>
      <c r="E15" s="17"/>
    </row>
    <row r="16" spans="1:5" ht="18" customHeight="1">
      <c r="A16" s="97"/>
      <c r="B16" s="18"/>
      <c r="C16" s="17"/>
      <c r="D16" s="17"/>
      <c r="E16" s="17"/>
    </row>
    <row r="17" spans="1:5" ht="18" customHeight="1">
      <c r="A17" s="97"/>
      <c r="B17" s="18"/>
      <c r="C17" s="17"/>
      <c r="D17" s="17"/>
      <c r="E17" s="17"/>
    </row>
    <row r="18" spans="1:5" ht="18" customHeight="1">
      <c r="A18" s="97"/>
      <c r="B18" s="18"/>
      <c r="C18" s="17"/>
      <c r="D18" s="17"/>
      <c r="E18" s="17"/>
    </row>
    <row r="19" spans="1:5" ht="18" customHeight="1">
      <c r="A19" s="97"/>
      <c r="B19" s="18"/>
      <c r="C19" s="17"/>
      <c r="D19" s="17"/>
      <c r="E19" s="17"/>
    </row>
    <row r="20" spans="1:5" ht="18" customHeight="1">
      <c r="A20" s="97"/>
      <c r="B20" s="18"/>
      <c r="C20" s="17"/>
      <c r="D20" s="17"/>
      <c r="E20" s="17"/>
    </row>
    <row r="21" spans="1:5" ht="18" customHeight="1">
      <c r="A21" s="97"/>
      <c r="B21" s="18"/>
      <c r="C21" s="17"/>
      <c r="D21" s="17"/>
      <c r="E21" s="17"/>
    </row>
    <row r="22" spans="1:5" ht="18" customHeight="1">
      <c r="A22" s="97"/>
      <c r="B22" s="18"/>
      <c r="C22" s="17"/>
      <c r="D22" s="17"/>
      <c r="E22" s="17"/>
    </row>
    <row r="23" spans="1:5" ht="18" customHeight="1">
      <c r="A23" s="97"/>
      <c r="B23" s="17"/>
      <c r="C23" s="17"/>
      <c r="D23" s="17"/>
      <c r="E23" s="17"/>
    </row>
    <row r="24" spans="1:5" ht="18" customHeight="1">
      <c r="A24" s="98"/>
      <c r="B24" s="18" t="s">
        <v>34</v>
      </c>
      <c r="C24" s="19"/>
      <c r="D24" s="17">
        <f>SUM(D9:D23)</f>
        <v>12646239</v>
      </c>
      <c r="E24" s="19"/>
    </row>
    <row r="25" spans="1:5" ht="18" customHeight="1">
      <c r="A25" s="30" t="s">
        <v>9</v>
      </c>
      <c r="B25" s="31"/>
      <c r="C25" s="31"/>
      <c r="D25" s="32">
        <f>D24</f>
        <v>12646239</v>
      </c>
      <c r="E25" s="31"/>
    </row>
  </sheetData>
  <mergeCells count="2">
    <mergeCell ref="A6:A8"/>
    <mergeCell ref="A9:A24"/>
  </mergeCells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view="pageBreakPreview" zoomScaleNormal="100" zoomScaleSheetLayoutView="100" workbookViewId="0">
      <selection activeCell="E10" sqref="E10"/>
    </sheetView>
  </sheetViews>
  <sheetFormatPr defaultColWidth="8.875" defaultRowHeight="11.25"/>
  <cols>
    <col min="1" max="1" width="28.875" style="4" customWidth="1"/>
    <col min="2" max="2" width="24.875" style="4" customWidth="1"/>
    <col min="3" max="3" width="13.625" style="4" customWidth="1"/>
    <col min="4" max="4" width="37.25" style="4" customWidth="1"/>
    <col min="5" max="5" width="24.875" style="4" customWidth="1"/>
    <col min="6" max="16384" width="8.875" style="4"/>
  </cols>
  <sheetData>
    <row r="1" spans="1:5" ht="21">
      <c r="A1" s="44" t="s">
        <v>36</v>
      </c>
    </row>
    <row r="2" spans="1:5" ht="13.5">
      <c r="A2" s="1" t="str">
        <f>+'6補助金等の明細'!A2</f>
        <v>自治体名：湖北広域行政事務センター</v>
      </c>
    </row>
    <row r="3" spans="1:5" ht="13.5">
      <c r="A3" s="1" t="s">
        <v>149</v>
      </c>
    </row>
    <row r="4" spans="1:5" ht="13.5">
      <c r="E4" s="3" t="s">
        <v>11</v>
      </c>
    </row>
    <row r="5" spans="1:5" ht="22.5" customHeight="1">
      <c r="A5" s="29" t="s">
        <v>37</v>
      </c>
      <c r="B5" s="29" t="s">
        <v>1</v>
      </c>
      <c r="C5" s="93" t="s">
        <v>38</v>
      </c>
      <c r="D5" s="93"/>
      <c r="E5" s="29" t="s">
        <v>31</v>
      </c>
    </row>
    <row r="6" spans="1:5" ht="22.5" customHeight="1">
      <c r="A6" s="99" t="s">
        <v>69</v>
      </c>
      <c r="B6" s="99" t="s">
        <v>39</v>
      </c>
      <c r="C6" s="101" t="s">
        <v>138</v>
      </c>
      <c r="D6" s="102"/>
      <c r="E6" s="2">
        <f>1379662959+63732000</f>
        <v>1443394959</v>
      </c>
    </row>
    <row r="7" spans="1:5" ht="22.5" customHeight="1">
      <c r="A7" s="99"/>
      <c r="B7" s="99"/>
      <c r="C7" s="101" t="s">
        <v>137</v>
      </c>
      <c r="D7" s="102"/>
      <c r="E7" s="2">
        <f>437692484+23310000</f>
        <v>461002484</v>
      </c>
    </row>
    <row r="8" spans="1:5" ht="22.5" customHeight="1">
      <c r="A8" s="99"/>
      <c r="B8" s="99"/>
      <c r="C8" s="99" t="s">
        <v>19</v>
      </c>
      <c r="D8" s="100"/>
      <c r="E8" s="2">
        <f>SUM(E6:E7)</f>
        <v>1904397443</v>
      </c>
    </row>
    <row r="9" spans="1:5" ht="22.5" customHeight="1">
      <c r="A9" s="99"/>
      <c r="B9" s="99" t="s">
        <v>40</v>
      </c>
      <c r="C9" s="103" t="s">
        <v>41</v>
      </c>
      <c r="D9" s="5" t="s">
        <v>155</v>
      </c>
      <c r="E9" s="2">
        <v>8353000</v>
      </c>
    </row>
    <row r="10" spans="1:5" ht="22.5" customHeight="1">
      <c r="A10" s="99"/>
      <c r="B10" s="99"/>
      <c r="C10" s="99"/>
      <c r="D10" s="6" t="s">
        <v>34</v>
      </c>
      <c r="E10" s="2">
        <f>SUM(E9)</f>
        <v>8353000</v>
      </c>
    </row>
    <row r="11" spans="1:5" ht="22.5" customHeight="1">
      <c r="A11" s="99"/>
      <c r="B11" s="99"/>
      <c r="C11" s="103" t="s">
        <v>42</v>
      </c>
      <c r="D11" s="5"/>
      <c r="E11" s="2"/>
    </row>
    <row r="12" spans="1:5" ht="22.5" customHeight="1">
      <c r="A12" s="99"/>
      <c r="B12" s="99"/>
      <c r="C12" s="103"/>
      <c r="D12" s="5"/>
      <c r="E12" s="2"/>
    </row>
    <row r="13" spans="1:5" ht="22.5" customHeight="1">
      <c r="A13" s="99"/>
      <c r="B13" s="99"/>
      <c r="C13" s="99"/>
      <c r="D13" s="6" t="s">
        <v>34</v>
      </c>
      <c r="E13" s="2">
        <f>SUM(E11:E12)</f>
        <v>0</v>
      </c>
    </row>
    <row r="14" spans="1:5" ht="22.5" customHeight="1">
      <c r="A14" s="100"/>
      <c r="B14" s="100"/>
      <c r="C14" s="99" t="s">
        <v>19</v>
      </c>
      <c r="D14" s="100"/>
      <c r="E14" s="2">
        <f>SUM(E10,E13)</f>
        <v>8353000</v>
      </c>
    </row>
    <row r="15" spans="1:5" ht="22.5" customHeight="1">
      <c r="A15" s="100"/>
      <c r="B15" s="93" t="s">
        <v>9</v>
      </c>
      <c r="C15" s="104"/>
      <c r="D15" s="104"/>
      <c r="E15" s="26">
        <f>SUM(E8,E14)</f>
        <v>1912750443</v>
      </c>
    </row>
  </sheetData>
  <mergeCells count="11">
    <mergeCell ref="C5:D5"/>
    <mergeCell ref="A6:A15"/>
    <mergeCell ref="B6:B8"/>
    <mergeCell ref="C6:D6"/>
    <mergeCell ref="C7:D7"/>
    <mergeCell ref="C8:D8"/>
    <mergeCell ref="B9:B14"/>
    <mergeCell ref="C9:C10"/>
    <mergeCell ref="C11:C13"/>
    <mergeCell ref="C14:D14"/>
    <mergeCell ref="B15:D15"/>
  </mergeCells>
  <phoneticPr fontId="5"/>
  <pageMargins left="0.39370078740157483" right="0.39370078740157483" top="0.39370078740157483" bottom="0.39370078740157483" header="0.19685039370078741" footer="0.19685039370078741"/>
  <pageSetup paperSize="9"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E9" sqref="E9"/>
    </sheetView>
  </sheetViews>
  <sheetFormatPr defaultColWidth="8.875" defaultRowHeight="20.25" customHeight="1"/>
  <cols>
    <col min="1" max="1" width="23.375" style="1" customWidth="1"/>
    <col min="2" max="6" width="20.875" style="1" customWidth="1"/>
    <col min="7" max="16384" width="8.875" style="1"/>
  </cols>
  <sheetData>
    <row r="1" spans="1:6" ht="20.25" customHeight="1">
      <c r="A1" s="92" t="s">
        <v>43</v>
      </c>
      <c r="B1" s="105"/>
      <c r="C1" s="105"/>
      <c r="D1" s="105"/>
      <c r="E1" s="105"/>
      <c r="F1" s="105"/>
    </row>
    <row r="2" spans="1:6" ht="13.5" customHeight="1">
      <c r="A2" s="8" t="str">
        <f>+'7財源の明細'!A2</f>
        <v>自治体名：湖北広域行政事務センター</v>
      </c>
      <c r="B2" s="8"/>
      <c r="C2" s="8"/>
      <c r="D2" s="8"/>
      <c r="E2" s="8"/>
      <c r="F2" s="9"/>
    </row>
    <row r="3" spans="1:6" ht="13.5" customHeight="1">
      <c r="A3" s="20" t="s">
        <v>154</v>
      </c>
      <c r="B3" s="8"/>
      <c r="C3" s="8"/>
      <c r="D3" s="8"/>
      <c r="E3" s="8"/>
      <c r="F3" s="9"/>
    </row>
    <row r="4" spans="1:6" ht="13.5" customHeight="1">
      <c r="A4" s="20"/>
      <c r="B4" s="20"/>
      <c r="C4" s="20"/>
      <c r="D4" s="20"/>
      <c r="E4" s="20"/>
      <c r="F4" s="9" t="s">
        <v>0</v>
      </c>
    </row>
    <row r="5" spans="1:6" ht="20.25" customHeight="1">
      <c r="A5" s="106" t="s">
        <v>1</v>
      </c>
      <c r="B5" s="108" t="s">
        <v>31</v>
      </c>
      <c r="C5" s="108" t="s">
        <v>44</v>
      </c>
      <c r="D5" s="108"/>
      <c r="E5" s="108"/>
      <c r="F5" s="108"/>
    </row>
    <row r="6" spans="1:6" ht="20.25" customHeight="1">
      <c r="A6" s="106"/>
      <c r="B6" s="108"/>
      <c r="C6" s="108" t="s">
        <v>40</v>
      </c>
      <c r="D6" s="108" t="s">
        <v>45</v>
      </c>
      <c r="E6" s="108" t="s">
        <v>39</v>
      </c>
      <c r="F6" s="108" t="s">
        <v>16</v>
      </c>
    </row>
    <row r="7" spans="1:6" ht="20.25" customHeight="1" thickBot="1">
      <c r="A7" s="107"/>
      <c r="B7" s="109"/>
      <c r="C7" s="109"/>
      <c r="D7" s="109"/>
      <c r="E7" s="109"/>
      <c r="F7" s="109"/>
    </row>
    <row r="8" spans="1:6" ht="20.25" customHeight="1" thickTop="1">
      <c r="A8" s="10" t="s">
        <v>46</v>
      </c>
      <c r="B8" s="11">
        <v>2062596657</v>
      </c>
      <c r="C8" s="11"/>
      <c r="D8" s="11"/>
      <c r="E8" s="11">
        <v>1694287351</v>
      </c>
      <c r="F8" s="11">
        <v>368309306</v>
      </c>
    </row>
    <row r="9" spans="1:6" ht="20.25" customHeight="1">
      <c r="A9" s="10" t="s">
        <v>47</v>
      </c>
      <c r="B9" s="11">
        <v>414357032</v>
      </c>
      <c r="C9" s="11">
        <v>9498875</v>
      </c>
      <c r="D9" s="11"/>
      <c r="E9" s="11">
        <v>404858157</v>
      </c>
      <c r="F9" s="11"/>
    </row>
    <row r="10" spans="1:6" ht="20.25" customHeight="1">
      <c r="A10" s="10" t="s">
        <v>48</v>
      </c>
      <c r="B10" s="11">
        <v>159254714</v>
      </c>
      <c r="C10" s="11"/>
      <c r="D10" s="11"/>
      <c r="E10" s="11">
        <v>159254714</v>
      </c>
      <c r="F10" s="11"/>
    </row>
    <row r="11" spans="1:6" ht="20.25" customHeight="1">
      <c r="A11" s="10" t="s">
        <v>16</v>
      </c>
      <c r="B11" s="11">
        <v>0</v>
      </c>
      <c r="C11" s="11"/>
      <c r="D11" s="11"/>
      <c r="E11" s="11"/>
      <c r="F11" s="11"/>
    </row>
    <row r="12" spans="1:6" ht="20.25" customHeight="1">
      <c r="A12" s="27" t="s">
        <v>9</v>
      </c>
      <c r="B12" s="28">
        <f>SUM(B8:B11)</f>
        <v>2636208403</v>
      </c>
      <c r="C12" s="28">
        <f>SUM(C8:C11)</f>
        <v>9498875</v>
      </c>
      <c r="D12" s="28">
        <f>SUM(D8:D11)</f>
        <v>0</v>
      </c>
      <c r="E12" s="28">
        <f>SUM(E8:E11)</f>
        <v>2258400222</v>
      </c>
      <c r="F12" s="28">
        <f>SUM(F8:F11)</f>
        <v>368309306</v>
      </c>
    </row>
  </sheetData>
  <mergeCells count="8">
    <mergeCell ref="A1:F1"/>
    <mergeCell ref="A5:A7"/>
    <mergeCell ref="B5:B7"/>
    <mergeCell ref="C5:F5"/>
    <mergeCell ref="C6:C7"/>
    <mergeCell ref="D6:D7"/>
    <mergeCell ref="E6:E7"/>
    <mergeCell ref="F6:F7"/>
  </mergeCells>
  <phoneticPr fontId="5"/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4" sqref="A4"/>
    </sheetView>
  </sheetViews>
  <sheetFormatPr defaultColWidth="8.875" defaultRowHeight="11.25"/>
  <cols>
    <col min="1" max="1" width="60.875" style="4" customWidth="1"/>
    <col min="2" max="2" width="40.875" style="4" customWidth="1"/>
    <col min="3" max="16384" width="8.875" style="4"/>
  </cols>
  <sheetData>
    <row r="1" spans="1:2" ht="21">
      <c r="A1" s="44" t="s">
        <v>49</v>
      </c>
    </row>
    <row r="2" spans="1:2" ht="13.5">
      <c r="A2" s="1" t="str">
        <f>+'8財源情報の明細'!A2</f>
        <v>自治体名：湖北広域行政事務センター</v>
      </c>
    </row>
    <row r="3" spans="1:2" ht="13.5">
      <c r="A3" s="1" t="s">
        <v>148</v>
      </c>
    </row>
    <row r="4" spans="1:2" ht="13.5">
      <c r="B4" s="3" t="s">
        <v>11</v>
      </c>
    </row>
    <row r="5" spans="1:2" ht="22.5" customHeight="1">
      <c r="A5" s="29" t="s">
        <v>12</v>
      </c>
      <c r="B5" s="29" t="s">
        <v>25</v>
      </c>
    </row>
    <row r="6" spans="1:2" ht="18" customHeight="1">
      <c r="A6" s="5" t="s">
        <v>50</v>
      </c>
      <c r="B6" s="2">
        <v>262179482</v>
      </c>
    </row>
    <row r="7" spans="1:2" ht="18" customHeight="1">
      <c r="A7" s="5" t="s">
        <v>156</v>
      </c>
      <c r="B7" s="2">
        <v>121493</v>
      </c>
    </row>
    <row r="8" spans="1:2" ht="18" customHeight="1">
      <c r="A8" s="5"/>
      <c r="B8" s="2"/>
    </row>
    <row r="9" spans="1:2" ht="18" customHeight="1">
      <c r="A9" s="5"/>
      <c r="B9" s="2"/>
    </row>
    <row r="10" spans="1:2" ht="18" customHeight="1">
      <c r="A10" s="5"/>
      <c r="B10" s="2"/>
    </row>
    <row r="11" spans="1:2" ht="18" customHeight="1">
      <c r="A11" s="25" t="s">
        <v>9</v>
      </c>
      <c r="B11" s="26">
        <f>SUM(B6:B10)</f>
        <v>262300975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表紙</vt:lpstr>
      <vt:lpstr>1有形固定資産等の明細</vt:lpstr>
      <vt:lpstr>2基金の明細</vt:lpstr>
      <vt:lpstr>３引当金の明細</vt:lpstr>
      <vt:lpstr>4地方債等（借入先別）の明細</vt:lpstr>
      <vt:lpstr>5地方債等（利率別）の明細</vt:lpstr>
      <vt:lpstr>6補助金等の明細</vt:lpstr>
      <vt:lpstr>7財源の明細</vt:lpstr>
      <vt:lpstr>8財源情報の明細</vt:lpstr>
      <vt:lpstr>９資金の明細</vt:lpstr>
      <vt:lpstr>Sheet6</vt:lpstr>
      <vt:lpstr>表紙!Print_Area</vt:lpstr>
      <vt:lpstr>'1有形固定資産等の明細'!Print_Titles</vt:lpstr>
      <vt:lpstr>印刷範囲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koukaikei-user</dc:creator>
  <cp:lastModifiedBy> </cp:lastModifiedBy>
  <cp:lastPrinted>2019-02-08T07:04:48Z</cp:lastPrinted>
  <dcterms:created xsi:type="dcterms:W3CDTF">2017-05-23T08:24:35Z</dcterms:created>
  <dcterms:modified xsi:type="dcterms:W3CDTF">2019-02-08T07:07:46Z</dcterms:modified>
</cp:coreProperties>
</file>